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281" windowWidth="10410" windowHeight="10305" tabRatio="463" activeTab="7"/>
  </bookViews>
  <sheets>
    <sheet name="封面" sheetId="1" r:id="rId1"/>
    <sheet name="目录 " sheetId="2" r:id="rId2"/>
    <sheet name="1" sheetId="3" r:id="rId3"/>
    <sheet name="插1" sheetId="4" r:id="rId4"/>
    <sheet name="2" sheetId="5" r:id="rId5"/>
    <sheet name="3" sheetId="6" r:id="rId6"/>
    <sheet name="4" sheetId="7" r:id="rId7"/>
    <sheet name="5" sheetId="8" r:id="rId8"/>
    <sheet name="插5" sheetId="9" r:id="rId9"/>
    <sheet name="7" sheetId="10" r:id="rId10"/>
    <sheet name="8" sheetId="11" r:id="rId11"/>
    <sheet name="10" sheetId="12" r:id="rId12"/>
    <sheet name="11" sheetId="13" r:id="rId13"/>
    <sheet name="12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插24" sheetId="25" r:id="rId25"/>
    <sheet name="26" sheetId="26" r:id="rId26"/>
    <sheet name="插26" sheetId="27" r:id="rId27"/>
    <sheet name="28" sheetId="28" r:id="rId28"/>
    <sheet name="29" sheetId="29" r:id="rId29"/>
    <sheet name="Sheet1" sheetId="30" r:id="rId30"/>
    <sheet name="30" sheetId="31" r:id="rId31"/>
    <sheet name="31" sheetId="32" r:id="rId32"/>
    <sheet name="32" sheetId="33" r:id="rId33"/>
    <sheet name="33" sheetId="34" r:id="rId34"/>
    <sheet name="35" sheetId="35" r:id="rId35"/>
    <sheet name="36" sheetId="36" r:id="rId36"/>
    <sheet name="37" sheetId="37" r:id="rId37"/>
    <sheet name="38" sheetId="38" r:id="rId38"/>
    <sheet name="39" sheetId="39" r:id="rId39"/>
  </sheets>
  <externalReferences>
    <externalReference r:id="rId42"/>
    <externalReference r:id="rId43"/>
  </externalReferences>
  <definedNames>
    <definedName name="OLE_LINK1" localSheetId="3">'插1'!$B$7</definedName>
  </definedNames>
  <calcPr fullCalcOnLoad="1"/>
</workbook>
</file>

<file path=xl/sharedStrings.xml><?xml version="1.0" encoding="utf-8"?>
<sst xmlns="http://schemas.openxmlformats.org/spreadsheetml/2006/main" count="931" uniqueCount="609">
  <si>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</si>
  <si>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</si>
  <si>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</si>
  <si>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</si>
  <si>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</si>
  <si>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</si>
  <si>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</si>
  <si>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分行业工业增加值  工业产销率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</si>
  <si>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</si>
  <si>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</si>
  <si>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</si>
  <si>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</si>
  <si>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</si>
  <si>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</si>
  <si>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</si>
  <si>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</si>
  <si>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</si>
  <si>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</si>
  <si>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居民消费价格指数</t>
  </si>
  <si>
    <t>工业生产者出厂价格指数</t>
  </si>
  <si>
    <t>区、街主要经济指标</t>
  </si>
  <si>
    <t>七大新区主要经济指标</t>
  </si>
  <si>
    <t>全省及市、州国民经济主要指标</t>
  </si>
  <si>
    <t>武汉城市圈主要经济指标</t>
  </si>
  <si>
    <t>长江中游城市群主要经济指标</t>
  </si>
  <si>
    <t>增长速度</t>
  </si>
  <si>
    <t>（亿元）</t>
  </si>
  <si>
    <t>（%）</t>
  </si>
  <si>
    <t>一、鄂州市生产总值（GDP）</t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</si>
  <si>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</si>
  <si>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</si>
  <si>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</si>
  <si>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</si>
  <si>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</si>
  <si>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七、实际利用外资(万美元）</t>
  </si>
  <si>
    <t>八、财政总收入</t>
  </si>
  <si>
    <t>九、月末金融机构存款余额</t>
  </si>
  <si>
    <t>十、居民消费价格总指数（%）</t>
  </si>
  <si>
    <t>规模以上工业增加值</t>
  </si>
  <si>
    <t>增长速度（％）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</si>
  <si>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</si>
  <si>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</si>
  <si>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</si>
  <si>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</si>
  <si>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</si>
  <si>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</si>
  <si>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</si>
  <si>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</si>
  <si>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</si>
  <si>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</si>
  <si>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</si>
  <si>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</si>
  <si>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</si>
  <si>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</si>
  <si>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</si>
  <si>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分行业工业增加值  工业产销率</t>
  </si>
  <si>
    <t>分行业工业增加值</t>
  </si>
  <si>
    <t>总计</t>
  </si>
  <si>
    <t>黑色金属矿采选业</t>
  </si>
  <si>
    <t>纺织服装、服饰业</t>
  </si>
  <si>
    <t>皮革、毛皮、羽毛及其制品和制鞋业</t>
  </si>
  <si>
    <t>化学原料和化学制品制造业</t>
  </si>
  <si>
    <t>医药制造业</t>
  </si>
  <si>
    <t>橡胶和塑料制品业</t>
  </si>
  <si>
    <t>非金属矿物制品业</t>
  </si>
  <si>
    <t>黑色金属冶炼和压延加工业</t>
  </si>
  <si>
    <t>金属制品业</t>
  </si>
  <si>
    <t>通用设备制造业</t>
  </si>
  <si>
    <t>专用设备制造业</t>
  </si>
  <si>
    <t>汽车制造业</t>
  </si>
  <si>
    <t>铁路、船舶、航空航天和其他运输设备制造业</t>
  </si>
  <si>
    <t>电气机械和器材制造业</t>
  </si>
  <si>
    <t>计算机、通信和其他电子设备制造业</t>
  </si>
  <si>
    <t>电力、热力生产和供应业</t>
  </si>
  <si>
    <t>工业产销率</t>
  </si>
  <si>
    <t>工业销售产值（亿元）</t>
  </si>
  <si>
    <t xml:space="preserve">  #出口交货值</t>
  </si>
  <si>
    <t>增长速度（%）</t>
  </si>
  <si>
    <t>工业销售产值</t>
  </si>
  <si>
    <t>主要工业产品产量</t>
  </si>
  <si>
    <t>增长速度</t>
  </si>
  <si>
    <t>（万吨）</t>
  </si>
  <si>
    <t>（%）</t>
  </si>
  <si>
    <t>饲料</t>
  </si>
  <si>
    <t>食品添加剂</t>
  </si>
  <si>
    <t>纱</t>
  </si>
  <si>
    <t>服装（万件）</t>
  </si>
  <si>
    <t>化学药品原药</t>
  </si>
  <si>
    <t>中成药</t>
  </si>
  <si>
    <t>塑料制品</t>
  </si>
  <si>
    <t>硅酸盐水泥熟料</t>
  </si>
  <si>
    <t>水泥</t>
  </si>
  <si>
    <t>商品混凝土（万立方米）</t>
  </si>
  <si>
    <t>预应力混凝土桩</t>
  </si>
  <si>
    <t>耐火材料制品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</si>
  <si>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</si>
  <si>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</si>
  <si>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</si>
  <si>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</si>
  <si>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</si>
  <si>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</si>
  <si>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</si>
  <si>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>工业经济效益</t>
  </si>
  <si>
    <t>增长速度</t>
  </si>
  <si>
    <t xml:space="preserve"> （%）</t>
  </si>
  <si>
    <t>产品销售收入</t>
  </si>
  <si>
    <r>
      <t xml:space="preserve">    </t>
    </r>
    <r>
      <rPr>
        <sz val="10"/>
        <rFont val="宋体"/>
        <family val="0"/>
      </rPr>
      <t>轻工业</t>
    </r>
  </si>
  <si>
    <r>
      <t xml:space="preserve">    </t>
    </r>
    <r>
      <rPr>
        <sz val="10"/>
        <rFont val="宋体"/>
        <family val="0"/>
      </rPr>
      <t>重工业</t>
    </r>
  </si>
  <si>
    <r>
      <t xml:space="preserve">    </t>
    </r>
    <r>
      <rPr>
        <sz val="10"/>
        <rFont val="宋体"/>
        <family val="0"/>
      </rPr>
      <t>大中型企业</t>
    </r>
  </si>
  <si>
    <t>利润总额</t>
  </si>
  <si>
    <t>亏损企业亏损额</t>
  </si>
  <si>
    <t>亏损面（%）</t>
  </si>
  <si>
    <t>产存品资金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</si>
  <si>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</si>
  <si>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</si>
  <si>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</si>
  <si>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</si>
  <si>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</si>
  <si>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</si>
  <si>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</si>
  <si>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</si>
  <si>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</si>
  <si>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</si>
  <si>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</si>
  <si>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</si>
  <si>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</si>
  <si>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</si>
  <si>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</si>
  <si>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</si>
  <si>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</si>
  <si>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</si>
  <si>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</si>
  <si>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</si>
  <si>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</si>
  <si>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</si>
  <si>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</si>
  <si>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</si>
  <si>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</si>
  <si>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</si>
  <si>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</si>
  <si>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</si>
  <si>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</si>
  <si>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</si>
  <si>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</si>
  <si>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</si>
  <si>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</si>
  <si>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</si>
  <si>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</si>
  <si>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</si>
  <si>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</si>
  <si>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</si>
  <si>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</si>
  <si>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</si>
  <si>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</si>
  <si>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</si>
  <si>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</si>
  <si>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</si>
  <si>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</si>
  <si>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</si>
  <si>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</si>
  <si>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</si>
  <si>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</si>
  <si>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</si>
  <si>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</si>
  <si>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</si>
  <si>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</si>
  <si>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</si>
  <si>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</si>
  <si>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</si>
  <si>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</si>
  <si>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</si>
  <si>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</si>
  <si>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</si>
  <si>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</si>
  <si>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</si>
  <si>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</si>
  <si>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</si>
  <si>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</si>
  <si>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</si>
  <si>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</si>
  <si>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</si>
  <si>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</si>
  <si>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</si>
  <si>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</si>
  <si>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</si>
  <si>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</si>
  <si>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</si>
  <si>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</si>
  <si>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</si>
  <si>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</si>
  <si>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</si>
  <si>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</si>
  <si>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</si>
  <si>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t>二、对外贸易</t>
  </si>
  <si>
    <t>财政（一）</t>
  </si>
  <si>
    <t>财政收支（亿元）</t>
  </si>
  <si>
    <t>增长速度（%）</t>
  </si>
  <si>
    <t>一、财政总收入</t>
  </si>
  <si>
    <t xml:space="preserve">  #国税收入</t>
  </si>
  <si>
    <t xml:space="preserve">   地税收入</t>
  </si>
  <si>
    <t xml:space="preserve">   财政自管收入</t>
  </si>
  <si>
    <r>
      <t xml:space="preserve">  #</t>
    </r>
    <r>
      <rPr>
        <sz val="10"/>
        <rFont val="宋体"/>
        <family val="0"/>
      </rPr>
      <t>地方公共财政预算收入</t>
    </r>
  </si>
  <si>
    <t>二、财政支出（亿元）</t>
  </si>
  <si>
    <t xml:space="preserve">  公共财政预算支出</t>
  </si>
  <si>
    <t xml:space="preserve">  ＃一般公共服务支出</t>
  </si>
  <si>
    <t xml:space="preserve">    教育支出</t>
  </si>
  <si>
    <t xml:space="preserve">    社会保障和就业支出</t>
  </si>
  <si>
    <t>财政（二）</t>
  </si>
  <si>
    <t>税收收入（万元）</t>
  </si>
  <si>
    <t>税收收入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</si>
  <si>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</si>
  <si>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</si>
  <si>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</si>
  <si>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</si>
  <si>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</si>
  <si>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</si>
  <si>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</si>
  <si>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</si>
  <si>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</si>
  <si>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</si>
  <si>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金融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</si>
  <si>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</si>
  <si>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</si>
  <si>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</si>
  <si>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</si>
  <si>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</si>
  <si>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</si>
  <si>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</si>
  <si>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</si>
  <si>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</si>
  <si>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</si>
  <si>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</si>
  <si>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</si>
  <si>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</si>
  <si>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</si>
  <si>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</si>
  <si>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</si>
  <si>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</si>
  <si>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</si>
  <si>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</si>
  <si>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</si>
  <si>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</si>
  <si>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</si>
  <si>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</si>
  <si>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</si>
  <si>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</si>
  <si>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</si>
  <si>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</si>
  <si>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</si>
  <si>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</si>
  <si>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</si>
  <si>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</si>
  <si>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</si>
  <si>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</si>
  <si>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</si>
  <si>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</si>
  <si>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</si>
  <si>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</si>
  <si>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</si>
  <si>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</si>
  <si>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亿元</t>
  </si>
  <si>
    <t>注：本表中（*）均与上年年底相比。</t>
  </si>
  <si>
    <t>一、居民消费价格总指数</t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</si>
  <si>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</si>
  <si>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</si>
  <si>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</si>
  <si>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</si>
  <si>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</si>
  <si>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</si>
  <si>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</si>
  <si>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</si>
  <si>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</si>
  <si>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</si>
  <si>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</si>
  <si>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二、商品零售价格总指数</t>
  </si>
  <si>
    <t xml:space="preserve"> </t>
  </si>
  <si>
    <t>工业生产者出厂价格指数</t>
  </si>
  <si>
    <t>工业生产者出厂价格总指数</t>
  </si>
  <si>
    <t xml:space="preserve">  1、黑色金属矿采选业</t>
  </si>
  <si>
    <t xml:space="preserve">  2、农副食品加工业</t>
  </si>
  <si>
    <t xml:space="preserve">  3、化学原料和化学制品业</t>
  </si>
  <si>
    <t xml:space="preserve">  4、医药制造业</t>
  </si>
  <si>
    <t xml:space="preserve">  5、橡胶和塑料制品业</t>
  </si>
  <si>
    <t xml:space="preserve">  6、非金属矿物制品业</t>
  </si>
  <si>
    <t xml:space="preserve">  8、金属制品业</t>
  </si>
  <si>
    <t xml:space="preserve">  9、通用设备制造业</t>
  </si>
  <si>
    <t xml:space="preserve">  10、电气机械和器材制造业</t>
  </si>
  <si>
    <t xml:space="preserve">  11、计算机、通信和其他设备制造业</t>
  </si>
  <si>
    <t xml:space="preserve">  12、电力、热力生产和供应业</t>
  </si>
  <si>
    <t>工业生产者购进价格总指数</t>
  </si>
  <si>
    <t>区、街主要经济指标（一）</t>
  </si>
  <si>
    <t>规模以上工业增加值</t>
  </si>
  <si>
    <t>全      市</t>
  </si>
  <si>
    <t>鄂  城  区</t>
  </si>
  <si>
    <t>华  容  区</t>
  </si>
  <si>
    <t>梁 子湖 区</t>
  </si>
  <si>
    <t>葛店开发区</t>
  </si>
  <si>
    <t>鄂州开发区</t>
  </si>
  <si>
    <t>凤 凰 街 道</t>
  </si>
  <si>
    <t>—</t>
  </si>
  <si>
    <t>古 楼 街 道</t>
  </si>
  <si>
    <t>西 山 街 道</t>
  </si>
  <si>
    <t>固定资产投资</t>
  </si>
  <si>
    <r>
      <t xml:space="preserve">  </t>
    </r>
    <r>
      <rPr>
        <b/>
        <sz val="10"/>
        <rFont val="宋体"/>
        <family val="0"/>
      </rPr>
      <t>（％）</t>
    </r>
  </si>
  <si>
    <t>区、街主要经济指标（二）</t>
  </si>
  <si>
    <t>财政总收入</t>
  </si>
  <si>
    <t>（万元）</t>
  </si>
  <si>
    <t>（％）</t>
  </si>
  <si>
    <t>全  市</t>
  </si>
  <si>
    <t>鄂城区</t>
  </si>
  <si>
    <t>华容区</t>
  </si>
  <si>
    <t>梁子湖区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</si>
  <si>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</si>
  <si>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</si>
  <si>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七大新区主要经济指标（一）</t>
  </si>
  <si>
    <t>规模以上工业增加值</t>
  </si>
  <si>
    <r>
      <t xml:space="preserve">  </t>
    </r>
    <r>
      <rPr>
        <b/>
        <sz val="10"/>
        <rFont val="宋体"/>
        <family val="0"/>
      </rPr>
      <t>（％）</t>
    </r>
  </si>
  <si>
    <t>合  计</t>
  </si>
  <si>
    <t>鄂城新区</t>
  </si>
  <si>
    <t>花湖新区</t>
  </si>
  <si>
    <t>红莲湖新区</t>
  </si>
  <si>
    <t>三江港新区</t>
  </si>
  <si>
    <t>梧桐湖新区</t>
  </si>
  <si>
    <t>七大新区主要经济指标（二）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</si>
  <si>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</si>
  <si>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</si>
  <si>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—</t>
  </si>
  <si>
    <t>—</t>
  </si>
  <si>
    <t>税收收入</t>
  </si>
  <si>
    <t xml:space="preserve"> 增长速度</t>
  </si>
  <si>
    <t>速度位次</t>
  </si>
  <si>
    <t>（亿元）</t>
  </si>
  <si>
    <t>全    省</t>
  </si>
  <si>
    <t>＃武汉市</t>
  </si>
  <si>
    <t xml:space="preserve">  鄂州市</t>
  </si>
  <si>
    <t>规上工业增加值增长速度</t>
  </si>
  <si>
    <t>—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</si>
  <si>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</si>
  <si>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</si>
  <si>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</si>
  <si>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</si>
  <si>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</si>
  <si>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</si>
  <si>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</si>
  <si>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</si>
  <si>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</si>
  <si>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</si>
  <si>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</si>
  <si>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</si>
  <si>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</si>
  <si>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</si>
  <si>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固定资产投资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</si>
  <si>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</si>
  <si>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</si>
  <si>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</si>
  <si>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</si>
  <si>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</si>
  <si>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</si>
  <si>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</si>
  <si>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</si>
  <si>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</si>
  <si>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</si>
  <si>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</si>
  <si>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</si>
  <si>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</si>
  <si>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</si>
  <si>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社会消费品零售总额</t>
  </si>
  <si>
    <t xml:space="preserve"> 速度位次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</si>
  <si>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</si>
  <si>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</si>
  <si>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</si>
  <si>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</si>
  <si>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</si>
  <si>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</si>
  <si>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</si>
  <si>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</si>
  <si>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</si>
  <si>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</si>
  <si>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</si>
  <si>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</si>
  <si>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</si>
  <si>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</si>
  <si>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地方公共财政预算收入</t>
  </si>
  <si>
    <t>（％）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</si>
  <si>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</si>
  <si>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</si>
  <si>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</si>
  <si>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</si>
  <si>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</si>
  <si>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</si>
  <si>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</si>
  <si>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</si>
  <si>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</si>
  <si>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</si>
  <si>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</si>
  <si>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</si>
  <si>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</si>
  <si>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</t>
    </r>
    <r>
      <rPr>
        <sz val="10"/>
        <rFont val="宋体"/>
        <family val="0"/>
      </rPr>
      <t>天门市</t>
    </r>
  </si>
  <si>
    <t>增长速度</t>
  </si>
  <si>
    <t>（亿千瓦时）</t>
  </si>
  <si>
    <t xml:space="preserve"> 武汉城市圈主要经济指标（一）</t>
  </si>
  <si>
    <t xml:space="preserve"> </t>
  </si>
  <si>
    <t>规上工业增加值</t>
  </si>
  <si>
    <t xml:space="preserve"> （％）</t>
  </si>
  <si>
    <t>武汉城市圈合计</t>
  </si>
  <si>
    <t>—</t>
  </si>
  <si>
    <t>＃武汉市</t>
  </si>
  <si>
    <t xml:space="preserve">  黄石市</t>
  </si>
  <si>
    <t xml:space="preserve">  鄂州市</t>
  </si>
  <si>
    <t xml:space="preserve">  孝感市</t>
  </si>
  <si>
    <t xml:space="preserve">  黄冈市</t>
  </si>
  <si>
    <t xml:space="preserve">  咸宁市</t>
  </si>
  <si>
    <t xml:space="preserve">  仙桃市</t>
  </si>
  <si>
    <t xml:space="preserve">  潜江市</t>
  </si>
  <si>
    <t xml:space="preserve">  天门市</t>
  </si>
  <si>
    <t xml:space="preserve"> </t>
  </si>
  <si>
    <t>地方公共财政预算收入</t>
  </si>
  <si>
    <t xml:space="preserve"> 武汉城市圈国民经济主要指标（二）</t>
  </si>
  <si>
    <t>固定资产投资</t>
  </si>
  <si>
    <t>武汉城市圈合计</t>
  </si>
  <si>
    <t>—</t>
  </si>
  <si>
    <t xml:space="preserve"> </t>
  </si>
  <si>
    <t xml:space="preserve"> </t>
  </si>
  <si>
    <t xml:space="preserve"> </t>
  </si>
  <si>
    <t xml:space="preserve">    #进口</t>
  </si>
  <si>
    <t xml:space="preserve">     出口</t>
  </si>
  <si>
    <t>六、进出口总值</t>
  </si>
  <si>
    <t>工业产销率(±百分点）</t>
  </si>
  <si>
    <t>全省分地区工业用电量</t>
  </si>
  <si>
    <t xml:space="preserve">   外商实际到资（万美元）</t>
  </si>
  <si>
    <t xml:space="preserve">   海关出口总值（万美元）</t>
  </si>
  <si>
    <t>（上年同期=100）</t>
  </si>
  <si>
    <t xml:space="preserve"> 全    省</t>
  </si>
  <si>
    <t xml:space="preserve">   #武汉市</t>
  </si>
  <si>
    <t xml:space="preserve">    黄石市    </t>
  </si>
  <si>
    <t xml:space="preserve">    十堰市</t>
  </si>
  <si>
    <t xml:space="preserve">    宜昌市</t>
  </si>
  <si>
    <t xml:space="preserve">    襄阳市</t>
  </si>
  <si>
    <t xml:space="preserve">    荆门市</t>
  </si>
  <si>
    <t xml:space="preserve">    孝感市</t>
  </si>
  <si>
    <t xml:space="preserve">    荆州市</t>
  </si>
  <si>
    <t xml:space="preserve">    黄冈市</t>
  </si>
  <si>
    <t xml:space="preserve">    咸宁市</t>
  </si>
  <si>
    <t xml:space="preserve">    随州市</t>
  </si>
  <si>
    <t xml:space="preserve">    恩施自治州</t>
  </si>
  <si>
    <t xml:space="preserve">    仙桃市</t>
  </si>
  <si>
    <t xml:space="preserve">    潜江市</t>
  </si>
  <si>
    <t xml:space="preserve">    天门市</t>
  </si>
  <si>
    <r>
      <t xml:space="preserve">    </t>
    </r>
    <r>
      <rPr>
        <b/>
        <sz val="10"/>
        <rFont val="宋体"/>
        <family val="0"/>
      </rPr>
      <t>全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省</t>
    </r>
  </si>
  <si>
    <r>
      <t xml:space="preserve">       </t>
    </r>
    <r>
      <rPr>
        <sz val="9"/>
        <rFont val="宋体"/>
        <family val="0"/>
      </rPr>
      <t>武汉市</t>
    </r>
  </si>
  <si>
    <r>
      <t xml:space="preserve">       </t>
    </r>
    <r>
      <rPr>
        <sz val="9"/>
        <rFont val="宋体"/>
        <family val="0"/>
      </rPr>
      <t>黄石市</t>
    </r>
    <r>
      <rPr>
        <sz val="9"/>
        <rFont val="Times New Roman"/>
        <family val="1"/>
      </rPr>
      <t xml:space="preserve">    </t>
    </r>
  </si>
  <si>
    <r>
      <t xml:space="preserve">       </t>
    </r>
    <r>
      <rPr>
        <sz val="9"/>
        <rFont val="宋体"/>
        <family val="0"/>
      </rPr>
      <t>十堰市</t>
    </r>
  </si>
  <si>
    <r>
      <t xml:space="preserve">       </t>
    </r>
    <r>
      <rPr>
        <sz val="9"/>
        <rFont val="宋体"/>
        <family val="0"/>
      </rPr>
      <t>宜昌市</t>
    </r>
  </si>
  <si>
    <r>
      <t xml:space="preserve">       </t>
    </r>
    <r>
      <rPr>
        <sz val="10"/>
        <rFont val="宋体"/>
        <family val="0"/>
      </rPr>
      <t>襄阳市</t>
    </r>
  </si>
  <si>
    <r>
      <t xml:space="preserve">       </t>
    </r>
    <r>
      <rPr>
        <sz val="9"/>
        <rFont val="宋体"/>
        <family val="0"/>
      </rPr>
      <t>荆门市</t>
    </r>
  </si>
  <si>
    <r>
      <t xml:space="preserve">       </t>
    </r>
    <r>
      <rPr>
        <sz val="9"/>
        <rFont val="宋体"/>
        <family val="0"/>
      </rPr>
      <t>孝感市</t>
    </r>
  </si>
  <si>
    <r>
      <t xml:space="preserve">       </t>
    </r>
    <r>
      <rPr>
        <sz val="9"/>
        <rFont val="宋体"/>
        <family val="0"/>
      </rPr>
      <t>荆州市</t>
    </r>
  </si>
  <si>
    <r>
      <t xml:space="preserve">       </t>
    </r>
    <r>
      <rPr>
        <sz val="9"/>
        <rFont val="宋体"/>
        <family val="0"/>
      </rPr>
      <t>黄冈市</t>
    </r>
  </si>
  <si>
    <r>
      <t xml:space="preserve">       </t>
    </r>
    <r>
      <rPr>
        <sz val="9"/>
        <rFont val="宋体"/>
        <family val="0"/>
      </rPr>
      <t>咸宁市</t>
    </r>
  </si>
  <si>
    <r>
      <t xml:space="preserve">       </t>
    </r>
    <r>
      <rPr>
        <sz val="9"/>
        <rFont val="宋体"/>
        <family val="0"/>
      </rPr>
      <t>随州市</t>
    </r>
  </si>
  <si>
    <t>财政总收入</t>
  </si>
  <si>
    <t>（%）</t>
  </si>
  <si>
    <t>（亿元）</t>
  </si>
  <si>
    <r>
      <t xml:space="preserve">       </t>
    </r>
    <r>
      <rPr>
        <sz val="9"/>
        <rFont val="宋体"/>
        <family val="0"/>
      </rPr>
      <t>恩施州</t>
    </r>
  </si>
  <si>
    <r>
      <t xml:space="preserve">       </t>
    </r>
    <r>
      <rPr>
        <sz val="9"/>
        <rFont val="宋体"/>
        <family val="0"/>
      </rPr>
      <t>仙桃市</t>
    </r>
  </si>
  <si>
    <r>
      <t xml:space="preserve">       </t>
    </r>
    <r>
      <rPr>
        <sz val="9"/>
        <rFont val="宋体"/>
        <family val="0"/>
      </rPr>
      <t>潜江市</t>
    </r>
  </si>
  <si>
    <r>
      <t xml:space="preserve">       </t>
    </r>
    <r>
      <rPr>
        <sz val="9"/>
        <rFont val="宋体"/>
        <family val="0"/>
      </rPr>
      <t>天门市</t>
    </r>
  </si>
  <si>
    <t>全   市</t>
  </si>
  <si>
    <t>科学研究、技术服务和地质勘查业</t>
  </si>
  <si>
    <t>水利、环境和公共设施管理业</t>
  </si>
  <si>
    <t>武汉城市圈合计</t>
  </si>
  <si>
    <r>
      <t xml:space="preserve">       </t>
    </r>
    <r>
      <rPr>
        <b/>
        <sz val="9"/>
        <rFont val="宋体"/>
        <family val="0"/>
      </rPr>
      <t>鄂州市</t>
    </r>
  </si>
  <si>
    <t>居民消费价格指数</t>
  </si>
  <si>
    <t xml:space="preserve">   #地方公共财政预算收入</t>
  </si>
  <si>
    <t xml:space="preserve">     #税收收入</t>
  </si>
  <si>
    <t xml:space="preserve">   地方财政支出</t>
  </si>
  <si>
    <t xml:space="preserve">  7、黑色金属冶炼和压延业</t>
  </si>
  <si>
    <r>
      <t>全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市</t>
    </r>
  </si>
  <si>
    <t xml:space="preserve">全省及市、州国民经济主要指标（一） 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</si>
  <si>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</si>
  <si>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</si>
  <si>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</si>
  <si>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</si>
  <si>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</si>
  <si>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</si>
  <si>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</si>
  <si>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</si>
  <si>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</si>
  <si>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</si>
  <si>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</si>
  <si>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</si>
  <si>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</si>
  <si>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</si>
  <si>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市、州地区生产总值</t>
  </si>
  <si>
    <t xml:space="preserve">全省及市、州国民经济主要指标（二） </t>
  </si>
  <si>
    <t>全省及市、州国民经济主要指标（六）</t>
  </si>
  <si>
    <t>全省及市、州国民经济主要指标（七）</t>
  </si>
  <si>
    <r>
      <t>1-</t>
    </r>
    <r>
      <rPr>
        <b/>
        <sz val="10"/>
        <rFont val="宋体"/>
        <family val="0"/>
      </rPr>
      <t>2月</t>
    </r>
  </si>
  <si>
    <t>湖南长沙市</t>
  </si>
  <si>
    <t>湖南株洲市</t>
  </si>
  <si>
    <t>湖南湘潭市</t>
  </si>
  <si>
    <t>湖南岳阳市</t>
  </si>
  <si>
    <t>湖南益阳市</t>
  </si>
  <si>
    <t>湖南常德市</t>
  </si>
  <si>
    <t>湖南衡阳市</t>
  </si>
  <si>
    <t>湖南娄底市</t>
  </si>
  <si>
    <t>湖北鄂州市</t>
  </si>
  <si>
    <t>江西南昌市</t>
  </si>
  <si>
    <t>江西景德镇</t>
  </si>
  <si>
    <t>江西萍乡市</t>
  </si>
  <si>
    <t>江西九江市</t>
  </si>
  <si>
    <t>江西新余市</t>
  </si>
  <si>
    <t>江西鹰潭市</t>
  </si>
  <si>
    <t>江西吉安市</t>
  </si>
  <si>
    <t>江西宜春市</t>
  </si>
  <si>
    <t>江西抚州市</t>
  </si>
  <si>
    <t>江西上饶市</t>
  </si>
  <si>
    <t>湖南常德市</t>
  </si>
  <si>
    <t>长江中游城市群主要经济指标（三）</t>
  </si>
  <si>
    <t>长江中游城市群主要经济指标（四）</t>
  </si>
  <si>
    <t>长江中游城市群主要经济指标（五）</t>
  </si>
  <si>
    <t>全省及市、州国民经济主要指标（四）</t>
  </si>
  <si>
    <t xml:space="preserve">  神龙架</t>
  </si>
  <si>
    <r>
      <t xml:space="preserve">    </t>
    </r>
    <r>
      <rPr>
        <sz val="10"/>
        <rFont val="宋体"/>
        <family val="0"/>
      </rPr>
      <t>神龙架</t>
    </r>
  </si>
  <si>
    <r>
      <t xml:space="preserve">      </t>
    </r>
    <r>
      <rPr>
        <sz val="10"/>
        <rFont val="宋体"/>
        <family val="0"/>
      </rPr>
      <t>神龙架</t>
    </r>
  </si>
  <si>
    <r>
      <t xml:space="preserve">    </t>
    </r>
    <r>
      <rPr>
        <sz val="10"/>
        <rFont val="宋体"/>
        <family val="0"/>
      </rPr>
      <t>神龙架</t>
    </r>
  </si>
  <si>
    <r>
      <t xml:space="preserve">         </t>
    </r>
    <r>
      <rPr>
        <sz val="10"/>
        <rFont val="宋体"/>
        <family val="0"/>
      </rPr>
      <t>神龙架</t>
    </r>
  </si>
  <si>
    <t>全省及市、州国民经济主要指标（三）</t>
  </si>
  <si>
    <t>国际组织</t>
  </si>
  <si>
    <t xml:space="preserve"> 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</si>
  <si>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</si>
  <si>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</si>
  <si>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</si>
  <si>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二〇一八年四月</t>
  </si>
  <si>
    <t>1-3月</t>
  </si>
  <si>
    <t xml:space="preserve">       (一季度）</t>
  </si>
  <si>
    <r>
      <t>1-</t>
    </r>
    <r>
      <rPr>
        <b/>
        <sz val="10"/>
        <rFont val="宋体"/>
        <family val="0"/>
      </rPr>
      <t>3月</t>
    </r>
  </si>
  <si>
    <t>3月</t>
  </si>
  <si>
    <r>
      <t>1-</t>
    </r>
    <r>
      <rPr>
        <b/>
        <sz val="10"/>
        <rFont val="宋体"/>
        <family val="0"/>
      </rPr>
      <t>2月          (亿元）</t>
    </r>
  </si>
  <si>
    <t>1-3月</t>
  </si>
  <si>
    <r>
      <t>1-</t>
    </r>
    <r>
      <rPr>
        <b/>
        <sz val="10"/>
        <rFont val="宋体"/>
        <family val="0"/>
      </rPr>
      <t>3月     （亿元）</t>
    </r>
  </si>
  <si>
    <r>
      <t>1-</t>
    </r>
    <r>
      <rPr>
        <b/>
        <sz val="10"/>
        <rFont val="宋体"/>
        <family val="0"/>
      </rPr>
      <t>3月增长速度</t>
    </r>
  </si>
  <si>
    <t xml:space="preserve"> 1-3月增长速度</t>
  </si>
  <si>
    <r>
      <t>1-</t>
    </r>
    <r>
      <rPr>
        <b/>
        <sz val="10"/>
        <rFont val="宋体"/>
        <family val="0"/>
      </rPr>
      <t>3月速度</t>
    </r>
  </si>
  <si>
    <t>长江中游城市群主要经济指标（一）</t>
  </si>
  <si>
    <t>-</t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</si>
  <si>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</si>
  <si>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</si>
  <si>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</si>
  <si>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</si>
  <si>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国民经济核算</t>
  </si>
  <si>
    <t>全省</t>
  </si>
  <si>
    <t>鄂州市</t>
  </si>
  <si>
    <t>地区生产总值（亿元）</t>
  </si>
  <si>
    <t xml:space="preserve">  第一产业</t>
  </si>
  <si>
    <t xml:space="preserve">  第二产业</t>
  </si>
  <si>
    <t xml:space="preserve">   #工业</t>
  </si>
  <si>
    <t xml:space="preserve">  第三产业</t>
  </si>
  <si>
    <t>地区生产总值增长速度（%）</t>
  </si>
  <si>
    <t>注：生产总值为季度核算。</t>
  </si>
  <si>
    <t>高新技术产业增加值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</si>
  <si>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</si>
  <si>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</si>
  <si>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</si>
  <si>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</si>
  <si>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</si>
  <si>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</si>
  <si>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</si>
  <si>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</si>
  <si>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</si>
  <si>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</si>
  <si>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</si>
  <si>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</si>
  <si>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</si>
  <si>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</si>
  <si>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1-3月</t>
  </si>
  <si>
    <t xml:space="preserve">  神农架</t>
  </si>
  <si>
    <t>增长速度（％）</t>
  </si>
  <si>
    <t>工业产销率（%）</t>
  </si>
  <si>
    <t>1-3月增长速度</t>
  </si>
  <si>
    <t>—</t>
  </si>
  <si>
    <t>—</t>
  </si>
  <si>
    <t>长江中游城市群主要经济指标（二）</t>
  </si>
  <si>
    <t>1-2月增长速度</t>
  </si>
  <si>
    <t>社会消费品零售总额增长速度</t>
  </si>
  <si>
    <t>注：江西省“社会消费品零售总额增长速度”
按季度发布。</t>
  </si>
  <si>
    <t>1-2月增长速度</t>
  </si>
  <si>
    <t>高新技术产业发展情况</t>
  </si>
  <si>
    <t>指标名称</t>
  </si>
  <si>
    <t>1-本季</t>
  </si>
  <si>
    <t>增幅（%）</t>
  </si>
  <si>
    <t xml:space="preserve">    电子信息</t>
  </si>
  <si>
    <t xml:space="preserve">    先进制造</t>
  </si>
  <si>
    <t xml:space="preserve">    新材料</t>
  </si>
  <si>
    <t xml:space="preserve">    新能源与高效节能</t>
  </si>
  <si>
    <t xml:space="preserve">    生物医药与医疗器械</t>
  </si>
  <si>
    <t xml:space="preserve">    环境保护</t>
  </si>
  <si>
    <t xml:space="preserve">    农业</t>
  </si>
  <si>
    <t xml:space="preserve">    其他</t>
  </si>
  <si>
    <t>高新技术产业总产值（万元）</t>
  </si>
  <si>
    <t>注：此表为季报。</t>
  </si>
  <si>
    <t>全省及市、州国民经济主要指标（五）</t>
  </si>
  <si>
    <t>全省及市、州国民经济主要指标（八）</t>
  </si>
  <si>
    <t>高新技术产业发展情况</t>
  </si>
  <si>
    <t>注：按国家统计制度规定，规模以上工业增加值、固定资产投资不公布总量。</t>
  </si>
  <si>
    <t>注：本表中数据为全省统一价格指数。</t>
  </si>
  <si>
    <t xml:space="preserve">   月末金融机构贷款余额</t>
  </si>
  <si>
    <t xml:space="preserve">    鄂州市</t>
  </si>
  <si>
    <t>应收账款余额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</si>
</sst>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</numFmts>
  <fonts count="8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name val="Times New Roman"/>
      <family val="1"/>
    </font>
    <font>
      <i/>
      <sz val="10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2"/>
      <name val="仿宋_GB2312"/>
      <family val="3"/>
    </font>
    <font>
      <b/>
      <sz val="14"/>
      <name val="黑体"/>
      <family val="3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color indexed="8"/>
      <name val="宋体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.25"/>
      <color indexed="8"/>
      <name val="宋体"/>
      <family val="0"/>
    </font>
    <font>
      <sz val="10.25"/>
      <color indexed="8"/>
      <name val="Arial"/>
      <family val="2"/>
    </font>
    <font>
      <b/>
      <sz val="9"/>
      <name val="Times New Roman"/>
      <family val="1"/>
    </font>
    <font>
      <b/>
      <sz val="9"/>
      <name val="宋体"/>
      <family val="0"/>
    </font>
    <font>
      <sz val="9.75"/>
      <color indexed="8"/>
      <name val="宋体"/>
      <family val="0"/>
    </font>
    <font>
      <b/>
      <sz val="10"/>
      <name val="SimSun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仿宋_GB2312"/>
      <family val="3"/>
    </font>
    <font>
      <b/>
      <sz val="9"/>
      <color indexed="8"/>
      <name val="宋体"/>
      <family val="0"/>
    </font>
    <font>
      <sz val="11"/>
      <name val="仿宋_GB2312"/>
      <family val="3"/>
    </font>
    <font>
      <sz val="10"/>
      <color indexed="63"/>
      <name val="宋体"/>
      <family val="0"/>
    </font>
    <font>
      <sz val="9.5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等线"/>
      <family val="0"/>
    </font>
    <font>
      <b/>
      <sz val="12"/>
      <color indexed="8"/>
      <name val="宋体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2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30" fillId="6" borderId="0" applyNumberFormat="0" applyBorder="0" applyAlignment="0" applyProtection="0"/>
    <xf numFmtId="0" fontId="7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3" borderId="5" applyNumberFormat="0" applyAlignment="0" applyProtection="0"/>
    <xf numFmtId="0" fontId="74" fillId="34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78" fillId="41" borderId="0" applyNumberFormat="0" applyBorder="0" applyAlignment="0" applyProtection="0"/>
    <xf numFmtId="0" fontId="79" fillId="33" borderId="8" applyNumberFormat="0" applyAlignment="0" applyProtection="0"/>
    <xf numFmtId="0" fontId="80" fillId="42" borderId="5" applyNumberFormat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0" fillId="49" borderId="9" applyNumberFormat="0" applyFont="0" applyAlignment="0" applyProtection="0"/>
  </cellStyleXfs>
  <cellXfs count="364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7" fontId="5" fillId="0" borderId="11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179" fontId="5" fillId="0" borderId="10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 vertical="center" wrapText="1"/>
      <protection/>
    </xf>
    <xf numFmtId="179" fontId="5" fillId="0" borderId="11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178" fontId="1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178" fontId="11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4" borderId="0" xfId="0" applyFont="1" applyFill="1" applyAlignment="1" applyProtection="1">
      <alignment/>
      <protection/>
    </xf>
    <xf numFmtId="178" fontId="5" fillId="4" borderId="0" xfId="0" applyNumberFormat="1" applyFont="1" applyFill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/>
      <protection/>
    </xf>
    <xf numFmtId="178" fontId="5" fillId="4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8" fontId="5" fillId="0" borderId="11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/>
      <protection/>
    </xf>
    <xf numFmtId="179" fontId="5" fillId="0" borderId="10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0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178" fontId="10" fillId="0" borderId="14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vertical="center" wrapText="1"/>
      <protection/>
    </xf>
    <xf numFmtId="178" fontId="10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79" fontId="10" fillId="0" borderId="14" xfId="0" applyNumberFormat="1" applyFont="1" applyBorder="1" applyAlignment="1" applyProtection="1">
      <alignment horizontal="center" vertical="center" wrapText="1"/>
      <protection/>
    </xf>
    <xf numFmtId="179" fontId="10" fillId="0" borderId="0" xfId="0" applyNumberFormat="1" applyFont="1" applyAlignment="1" applyProtection="1">
      <alignment horizontal="center" vertical="center" wrapText="1"/>
      <protection/>
    </xf>
    <xf numFmtId="179" fontId="10" fillId="0" borderId="13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wrapText="1"/>
      <protection/>
    </xf>
    <xf numFmtId="178" fontId="10" fillId="0" borderId="13" xfId="0" applyNumberFormat="1" applyFont="1" applyBorder="1" applyAlignment="1" applyProtection="1">
      <alignment horizontal="center" wrapText="1"/>
      <protection/>
    </xf>
    <xf numFmtId="183" fontId="10" fillId="0" borderId="14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Alignment="1" applyProtection="1">
      <alignment horizontal="center" vertical="center" wrapText="1"/>
      <protection/>
    </xf>
    <xf numFmtId="183" fontId="10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177" fontId="10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80" fontId="7" fillId="0" borderId="0" xfId="0" applyNumberFormat="1" applyFont="1" applyAlignment="1" applyProtection="1">
      <alignment horizontal="center" vertical="center" wrapText="1"/>
      <protection/>
    </xf>
    <xf numFmtId="184" fontId="5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wrapText="1"/>
      <protection/>
    </xf>
    <xf numFmtId="181" fontId="0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 vertical="center"/>
      <protection/>
    </xf>
    <xf numFmtId="178" fontId="18" fillId="0" borderId="0" xfId="0" applyNumberFormat="1" applyFont="1" applyAlignment="1" applyProtection="1">
      <alignment horizontal="center" vertical="center" wrapText="1"/>
      <protection/>
    </xf>
    <xf numFmtId="178" fontId="10" fillId="4" borderId="14" xfId="0" applyNumberFormat="1" applyFont="1" applyFill="1" applyBorder="1" applyAlignment="1" applyProtection="1">
      <alignment horizontal="center" vertical="center" wrapText="1"/>
      <protection/>
    </xf>
    <xf numFmtId="178" fontId="10" fillId="4" borderId="0" xfId="0" applyNumberFormat="1" applyFont="1" applyFill="1" applyAlignment="1" applyProtection="1">
      <alignment horizontal="center" vertical="center" wrapText="1"/>
      <protection/>
    </xf>
    <xf numFmtId="178" fontId="18" fillId="4" borderId="0" xfId="0" applyNumberFormat="1" applyFont="1" applyFill="1" applyAlignment="1" applyProtection="1">
      <alignment horizontal="center" vertical="center" wrapText="1"/>
      <protection/>
    </xf>
    <xf numFmtId="178" fontId="10" fillId="4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 applyProtection="1">
      <alignment horizontal="center" wrapText="1"/>
      <protection/>
    </xf>
    <xf numFmtId="0" fontId="19" fillId="4" borderId="0" xfId="0" applyFont="1" applyFill="1" applyAlignment="1" applyProtection="1">
      <alignment horizontal="left"/>
      <protection/>
    </xf>
    <xf numFmtId="176" fontId="18" fillId="0" borderId="0" xfId="0" applyNumberFormat="1" applyFont="1" applyAlignment="1" applyProtection="1">
      <alignment horizontal="center" wrapText="1"/>
      <protection/>
    </xf>
    <xf numFmtId="176" fontId="10" fillId="0" borderId="13" xfId="0" applyNumberFormat="1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10" fillId="0" borderId="0" xfId="0" applyNumberFormat="1" applyFont="1" applyAlignment="1" applyProtection="1">
      <alignment horizontal="center" vertical="center" wrapText="1"/>
      <protection/>
    </xf>
    <xf numFmtId="179" fontId="18" fillId="0" borderId="0" xfId="0" applyNumberFormat="1" applyFont="1" applyAlignment="1" applyProtection="1">
      <alignment horizontal="center" vertical="center" wrapText="1"/>
      <protection/>
    </xf>
    <xf numFmtId="180" fontId="18" fillId="0" borderId="0" xfId="0" applyNumberFormat="1" applyFont="1" applyAlignment="1" applyProtection="1">
      <alignment horizontal="center" vertical="center" wrapText="1"/>
      <protection/>
    </xf>
    <xf numFmtId="180" fontId="10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9" fontId="5" fillId="0" borderId="10" xfId="0" applyNumberFormat="1" applyFont="1" applyBorder="1" applyAlignment="1" applyProtection="1">
      <alignment horizontal="center"/>
      <protection/>
    </xf>
    <xf numFmtId="178" fontId="5" fillId="0" borderId="1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179" fontId="15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/>
      <protection/>
    </xf>
    <xf numFmtId="176" fontId="1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8" fontId="15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6" fillId="0" borderId="10" xfId="92" applyFont="1" applyBorder="1" applyAlignment="1" applyProtection="1">
      <alignment horizontal="center" vertical="center"/>
      <protection/>
    </xf>
    <xf numFmtId="0" fontId="7" fillId="0" borderId="10" xfId="92" applyFont="1" applyBorder="1" applyAlignment="1" applyProtection="1">
      <alignment horizontal="center" vertical="center"/>
      <protection/>
    </xf>
    <xf numFmtId="0" fontId="5" fillId="0" borderId="11" xfId="92" applyFont="1" applyBorder="1" applyAlignment="1" applyProtection="1">
      <alignment horizontal="center" vertical="center"/>
      <protection/>
    </xf>
    <xf numFmtId="0" fontId="7" fillId="0" borderId="11" xfId="92" applyFont="1" applyBorder="1" applyAlignment="1" applyProtection="1">
      <alignment horizontal="center" vertical="center" wrapText="1"/>
      <protection/>
    </xf>
    <xf numFmtId="0" fontId="5" fillId="0" borderId="0" xfId="92" applyFont="1" applyAlignment="1" applyProtection="1">
      <alignment vertical="center"/>
      <protection/>
    </xf>
    <xf numFmtId="176" fontId="5" fillId="0" borderId="0" xfId="92" applyNumberFormat="1" applyFont="1" applyAlignment="1" applyProtection="1">
      <alignment horizontal="center" vertical="center"/>
      <protection/>
    </xf>
    <xf numFmtId="178" fontId="5" fillId="0" borderId="0" xfId="92" applyNumberFormat="1" applyFont="1" applyAlignment="1" applyProtection="1">
      <alignment horizontal="center" vertical="center"/>
      <protection/>
    </xf>
    <xf numFmtId="176" fontId="5" fillId="0" borderId="0" xfId="92" applyNumberFormat="1" applyFont="1" applyAlignment="1" applyProtection="1">
      <alignment horizontal="center" vertical="center" wrapText="1"/>
      <protection/>
    </xf>
    <xf numFmtId="177" fontId="5" fillId="0" borderId="0" xfId="92" applyNumberFormat="1" applyFont="1" applyAlignment="1" applyProtection="1">
      <alignment horizontal="center" vertical="center" wrapText="1"/>
      <protection/>
    </xf>
    <xf numFmtId="178" fontId="5" fillId="0" borderId="0" xfId="92" applyNumberFormat="1" applyFont="1" applyAlignment="1" applyProtection="1">
      <alignment horizontal="center"/>
      <protection/>
    </xf>
    <xf numFmtId="179" fontId="5" fillId="0" borderId="0" xfId="92" applyNumberFormat="1" applyFont="1" applyAlignment="1" applyProtection="1">
      <alignment horizontal="center" vertical="center" wrapText="1"/>
      <protection/>
    </xf>
    <xf numFmtId="179" fontId="5" fillId="0" borderId="0" xfId="92" applyNumberFormat="1" applyFont="1" applyAlignment="1" applyProtection="1">
      <alignment horizontal="right" vertical="center"/>
      <protection/>
    </xf>
    <xf numFmtId="177" fontId="5" fillId="0" borderId="11" xfId="92" applyNumberFormat="1" applyFont="1" applyBorder="1" applyAlignment="1" applyProtection="1">
      <alignment horizontal="center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78" fontId="12" fillId="0" borderId="0" xfId="0" applyNumberFormat="1" applyFont="1" applyAlignment="1" applyProtection="1">
      <alignment horizontal="center" vertical="center" wrapText="1"/>
      <protection/>
    </xf>
    <xf numFmtId="178" fontId="12" fillId="0" borderId="11" xfId="0" applyNumberFormat="1" applyFont="1" applyBorder="1" applyAlignment="1" applyProtection="1">
      <alignment horizontal="center" vertical="center" wrapText="1"/>
      <protection/>
    </xf>
    <xf numFmtId="182" fontId="7" fillId="0" borderId="0" xfId="0" applyNumberFormat="1" applyFont="1" applyAlignment="1" applyProtection="1">
      <alignment horizontal="center"/>
      <protection/>
    </xf>
    <xf numFmtId="182" fontId="7" fillId="0" borderId="11" xfId="0" applyNumberFormat="1" applyFont="1" applyBorder="1" applyAlignment="1" applyProtection="1">
      <alignment horizontal="center"/>
      <protection/>
    </xf>
    <xf numFmtId="1" fontId="5" fillId="0" borderId="0" xfId="89" applyNumberFormat="1" applyFont="1" applyFill="1" applyBorder="1" applyAlignment="1">
      <alignment vertical="center"/>
      <protection/>
    </xf>
    <xf numFmtId="179" fontId="5" fillId="0" borderId="0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" fontId="7" fillId="0" borderId="10" xfId="89" applyNumberFormat="1" applyFont="1" applyFill="1" applyBorder="1" applyAlignment="1">
      <alignment vertical="center"/>
      <protection/>
    </xf>
    <xf numFmtId="1" fontId="13" fillId="4" borderId="10" xfId="90" applyNumberFormat="1" applyFont="1" applyFill="1" applyBorder="1" applyAlignment="1">
      <alignment vertical="center"/>
      <protection/>
    </xf>
    <xf numFmtId="179" fontId="10" fillId="0" borderId="10" xfId="0" applyNumberFormat="1" applyFont="1" applyBorder="1" applyAlignment="1" applyProtection="1">
      <alignment horizontal="center" vertical="center" wrapText="1"/>
      <protection/>
    </xf>
    <xf numFmtId="1" fontId="25" fillId="4" borderId="0" xfId="90" applyNumberFormat="1" applyFont="1" applyFill="1" applyBorder="1" applyAlignment="1">
      <alignment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" fontId="25" fillId="4" borderId="11" xfId="90" applyNumberFormat="1" applyFont="1" applyFill="1" applyBorder="1" applyAlignment="1">
      <alignment vertical="center"/>
      <protection/>
    </xf>
    <xf numFmtId="179" fontId="5" fillId="4" borderId="10" xfId="0" applyNumberFormat="1" applyFont="1" applyFill="1" applyBorder="1" applyAlignment="1" applyProtection="1">
      <alignment horizontal="center"/>
      <protection/>
    </xf>
    <xf numFmtId="178" fontId="5" fillId="4" borderId="10" xfId="0" applyNumberFormat="1" applyFont="1" applyFill="1" applyBorder="1" applyAlignment="1" applyProtection="1">
      <alignment horizontal="center"/>
      <protection/>
    </xf>
    <xf numFmtId="179" fontId="5" fillId="4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 applyProtection="1">
      <alignment horizontal="center"/>
      <protection/>
    </xf>
    <xf numFmtId="179" fontId="5" fillId="4" borderId="11" xfId="0" applyNumberFormat="1" applyFont="1" applyFill="1" applyBorder="1" applyAlignment="1">
      <alignment horizontal="center" vertical="center"/>
    </xf>
    <xf numFmtId="179" fontId="0" fillId="0" borderId="0" xfId="0" applyNumberFormat="1" applyAlignment="1" applyProtection="1">
      <alignment/>
      <protection/>
    </xf>
    <xf numFmtId="1" fontId="7" fillId="0" borderId="0" xfId="89" applyNumberFormat="1" applyFont="1" applyFill="1" applyBorder="1" applyAlignment="1">
      <alignment horizontal="left" vertical="center"/>
      <protection/>
    </xf>
    <xf numFmtId="183" fontId="10" fillId="0" borderId="10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" fontId="34" fillId="4" borderId="0" xfId="90" applyNumberFormat="1" applyFont="1" applyFill="1" applyBorder="1" applyAlignment="1">
      <alignment vertical="center"/>
      <protection/>
    </xf>
    <xf numFmtId="179" fontId="7" fillId="4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horizontal="center"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193" fontId="5" fillId="0" borderId="0" xfId="0" applyNumberFormat="1" applyFont="1" applyAlignment="1" applyProtection="1">
      <alignment horizontal="center" vertical="center" wrapText="1"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9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0" xfId="92" applyFont="1" applyBorder="1" applyProtection="1">
      <alignment/>
      <protection/>
    </xf>
    <xf numFmtId="0" fontId="7" fillId="0" borderId="0" xfId="92" applyFont="1" applyBorder="1" applyProtection="1">
      <alignment/>
      <protection/>
    </xf>
    <xf numFmtId="0" fontId="7" fillId="0" borderId="0" xfId="92" applyFont="1" applyAlignment="1" applyProtection="1">
      <alignment vertical="center"/>
      <protection/>
    </xf>
    <xf numFmtId="179" fontId="10" fillId="0" borderId="0" xfId="0" applyNumberFormat="1" applyFont="1" applyAlignment="1" applyProtection="1">
      <alignment horizontal="center" wrapText="1"/>
      <protection/>
    </xf>
    <xf numFmtId="178" fontId="0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 horizontal="center" vertical="center"/>
      <protection/>
    </xf>
    <xf numFmtId="181" fontId="5" fillId="0" borderId="11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178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right"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center" vertical="center" wrapText="1"/>
      <protection/>
    </xf>
    <xf numFmtId="178" fontId="10" fillId="0" borderId="11" xfId="0" applyNumberFormat="1" applyFont="1" applyBorder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181" fontId="41" fillId="0" borderId="0" xfId="0" applyNumberFormat="1" applyFont="1" applyAlignment="1" applyProtection="1">
      <alignment horizontal="center" vertical="center" wrapText="1"/>
      <protection/>
    </xf>
    <xf numFmtId="181" fontId="43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178" fontId="9" fillId="0" borderId="0" xfId="0" applyNumberFormat="1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179" fontId="7" fillId="0" borderId="0" xfId="0" applyNumberFormat="1" applyFont="1" applyAlignment="1" applyProtection="1">
      <alignment horizontal="center"/>
      <protection/>
    </xf>
    <xf numFmtId="179" fontId="10" fillId="0" borderId="10" xfId="0" applyNumberFormat="1" applyFont="1" applyBorder="1" applyAlignment="1" applyProtection="1">
      <alignment horizontal="center" vertical="center"/>
      <protection/>
    </xf>
    <xf numFmtId="178" fontId="10" fillId="0" borderId="1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79" fontId="10" fillId="0" borderId="0" xfId="0" applyNumberFormat="1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9" fontId="10" fillId="0" borderId="11" xfId="0" applyNumberFormat="1" applyFont="1" applyBorder="1" applyAlignment="1" applyProtection="1">
      <alignment horizontal="center" vertical="center" wrapText="1"/>
      <protection/>
    </xf>
    <xf numFmtId="178" fontId="10" fillId="4" borderId="0" xfId="0" applyNumberFormat="1" applyFont="1" applyFill="1" applyBorder="1" applyAlignment="1" applyProtection="1">
      <alignment horizontal="center" vertical="center" wrapText="1"/>
      <protection/>
    </xf>
    <xf numFmtId="178" fontId="10" fillId="4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horizontal="center" wrapText="1"/>
      <protection/>
    </xf>
    <xf numFmtId="178" fontId="5" fillId="0" borderId="11" xfId="0" applyNumberFormat="1" applyFont="1" applyBorder="1" applyAlignment="1" applyProtection="1">
      <alignment horizontal="center" vertical="center" wrapText="1"/>
      <protection/>
    </xf>
    <xf numFmtId="176" fontId="10" fillId="0" borderId="11" xfId="0" applyNumberFormat="1" applyFont="1" applyBorder="1" applyAlignment="1" applyProtection="1">
      <alignment horizontal="center" wrapText="1"/>
      <protection/>
    </xf>
    <xf numFmtId="1" fontId="25" fillId="4" borderId="11" xfId="90" applyNumberFormat="1" applyFont="1" applyFill="1" applyBorder="1" applyAlignment="1">
      <alignment horizontal="left" vertical="center"/>
      <protection/>
    </xf>
    <xf numFmtId="0" fontId="5" fillId="4" borderId="0" xfId="0" applyFont="1" applyFill="1" applyBorder="1" applyAlignment="1" applyProtection="1">
      <alignment/>
      <protection/>
    </xf>
    <xf numFmtId="178" fontId="5" fillId="4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178" fontId="10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179" fontId="44" fillId="0" borderId="0" xfId="0" applyNumberFormat="1" applyFont="1" applyAlignment="1" applyProtection="1">
      <alignment horizontal="center"/>
      <protection/>
    </xf>
    <xf numFmtId="178" fontId="44" fillId="0" borderId="0" xfId="0" applyNumberFormat="1" applyFont="1" applyAlignment="1" applyProtection="1">
      <alignment horizontal="center"/>
      <protection/>
    </xf>
    <xf numFmtId="180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79" fontId="1" fillId="0" borderId="0" xfId="0" applyNumberFormat="1" applyFont="1" applyAlignment="1" applyProtection="1">
      <alignment horizontal="center" vertical="center" wrapText="1"/>
      <protection/>
    </xf>
    <xf numFmtId="180" fontId="1" fillId="0" borderId="0" xfId="0" applyNumberFormat="1" applyFont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horizontal="center" vertical="center" wrapText="1"/>
      <protection/>
    </xf>
    <xf numFmtId="176" fontId="10" fillId="0" borderId="11" xfId="0" applyNumberFormat="1" applyFont="1" applyBorder="1" applyAlignment="1" applyProtection="1">
      <alignment horizontal="center" vertical="center" wrapText="1"/>
      <protection/>
    </xf>
    <xf numFmtId="176" fontId="10" fillId="4" borderId="14" xfId="0" applyNumberFormat="1" applyFont="1" applyFill="1" applyBorder="1" applyAlignment="1" applyProtection="1">
      <alignment horizontal="center" vertical="center" wrapText="1"/>
      <protection/>
    </xf>
    <xf numFmtId="176" fontId="10" fillId="4" borderId="0" xfId="0" applyNumberFormat="1" applyFont="1" applyFill="1" applyAlignment="1" applyProtection="1">
      <alignment horizontal="center" vertical="center" wrapText="1"/>
      <protection/>
    </xf>
    <xf numFmtId="176" fontId="18" fillId="4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1" xfId="92" applyFont="1" applyBorder="1" applyAlignment="1" applyProtection="1">
      <alignment horizontal="right"/>
      <protection/>
    </xf>
    <xf numFmtId="0" fontId="5" fillId="0" borderId="10" xfId="92" applyFont="1" applyBorder="1" applyAlignment="1" applyProtection="1">
      <alignment vertical="center" wrapText="1"/>
      <protection/>
    </xf>
    <xf numFmtId="176" fontId="5" fillId="0" borderId="10" xfId="92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7" fontId="5" fillId="0" borderId="10" xfId="9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right"/>
      <protection/>
    </xf>
    <xf numFmtId="0" fontId="7" fillId="4" borderId="1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/>
      <protection/>
    </xf>
    <xf numFmtId="176" fontId="7" fillId="0" borderId="11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1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10" xfId="91" applyFont="1" applyFill="1" applyBorder="1" applyAlignment="1">
      <alignment horizontal="center"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18" fillId="4" borderId="11" xfId="90" applyFont="1" applyFill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</cellXfs>
  <cellStyles count="112">
    <cellStyle name="Normal" xfId="0"/>
    <cellStyle name="_201603月报" xfId="15"/>
    <cellStyle name="_2016年1-2月统计月报（定稿）" xfId="16"/>
    <cellStyle name="_ET_STYLE_NoName_00_" xfId="17"/>
    <cellStyle name="_ET_STYLE_NoName_00__201603统计快报" xfId="18"/>
    <cellStyle name="_ET_STYLE_NoName_00__201603统计快报_29" xfId="19"/>
    <cellStyle name="_ET_STYLE_NoName_00__201603统计快报_30" xfId="20"/>
    <cellStyle name="_ET_STYLE_NoName_00__201603统计快报_31" xfId="21"/>
    <cellStyle name="_ET_STYLE_NoName_00__201603统计快报_32" xfId="22"/>
    <cellStyle name="_ET_STYLE_NoName_00__201603统计快报_33" xfId="23"/>
    <cellStyle name="_ET_STYLE_NoName_00__201603统计快报_34" xfId="24"/>
    <cellStyle name="_ET_STYLE_NoName_00__2016年1-2月统计月报（定稿）" xfId="25"/>
    <cellStyle name="_ET_STYLE_NoName_00__2016年1-2月统计月报（定稿）_29" xfId="26"/>
    <cellStyle name="_ET_STYLE_NoName_00__2016年1-2月统计月报（定稿）_30" xfId="27"/>
    <cellStyle name="_ET_STYLE_NoName_00__2016年1-2月统计月报（定稿）_31" xfId="28"/>
    <cellStyle name="_ET_STYLE_NoName_00__2016年1-2月统计月报（定稿）_32" xfId="29"/>
    <cellStyle name="_ET_STYLE_NoName_00__2016年1-2月统计月报（定稿）_33" xfId="30"/>
    <cellStyle name="_ET_STYLE_NoName_00__2016年1-2月统计月报（定稿）_34" xfId="31"/>
    <cellStyle name="_ET_STYLE_NoName_00__29" xfId="32"/>
    <cellStyle name="_ET_STYLE_NoName_00__30" xfId="33"/>
    <cellStyle name="_ET_STYLE_NoName_00__31" xfId="34"/>
    <cellStyle name="_ET_STYLE_NoName_00__32" xfId="35"/>
    <cellStyle name="_ET_STYLE_NoName_00__33" xfId="36"/>
    <cellStyle name="_ET_STYLE_NoName_00__34" xfId="37"/>
    <cellStyle name="0,0&#13;&#10;NA&#13;&#10;" xfId="38"/>
    <cellStyle name="20% - 强调文字颜色 1" xfId="39"/>
    <cellStyle name="20% - 强调文字颜色 2" xfId="40"/>
    <cellStyle name="20% - 强调文字颜色 3" xfId="41"/>
    <cellStyle name="20% - 强调文字颜色 4" xfId="42"/>
    <cellStyle name="20% - 强调文字颜色 5" xfId="43"/>
    <cellStyle name="20% - 强调文字颜色 6" xfId="44"/>
    <cellStyle name="20% - 着色 1" xfId="45"/>
    <cellStyle name="20% - 着色 2" xfId="46"/>
    <cellStyle name="20% - 着色 3" xfId="47"/>
    <cellStyle name="20% - 着色 4" xfId="48"/>
    <cellStyle name="20% - 着色 5" xfId="49"/>
    <cellStyle name="20% - 着色 6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2" xfId="70"/>
    <cellStyle name="60% - 着色 3" xfId="71"/>
    <cellStyle name="60% - 着色 4" xfId="72"/>
    <cellStyle name="60% - 着色 5" xfId="73"/>
    <cellStyle name="60% - 着色 6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差_201702月报" xfId="82"/>
    <cellStyle name="差_21" xfId="83"/>
    <cellStyle name="常规 2" xfId="84"/>
    <cellStyle name="常规 3" xfId="85"/>
    <cellStyle name="常规 3 5" xfId="86"/>
    <cellStyle name="常规 4" xfId="87"/>
    <cellStyle name="常规 44" xfId="88"/>
    <cellStyle name="常规_15" xfId="89"/>
    <cellStyle name="常规_18" xfId="90"/>
    <cellStyle name="常规_19" xfId="91"/>
    <cellStyle name="常规_Sheet1" xfId="92"/>
    <cellStyle name="Hyperlink" xfId="93"/>
    <cellStyle name="好" xfId="94"/>
    <cellStyle name="好_201702月报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千位[0]_q97122" xfId="104"/>
    <cellStyle name="千位_q97122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Followed Hyperlink" xfId="118"/>
    <cellStyle name="着色 1" xfId="119"/>
    <cellStyle name="着色 2" xfId="120"/>
    <cellStyle name="着色 3" xfId="121"/>
    <cellStyle name="着色 4" xfId="122"/>
    <cellStyle name="着色 5" xfId="123"/>
    <cellStyle name="着色 6" xfId="124"/>
    <cellStyle name="注释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-0.116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8"/>
          <c:w val="0.7825"/>
          <c:h val="0.79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'[1]3月 (用于月报，改顺序，删图)'!$M$116:$U$116</c:f>
              <c:strCache>
                <c:ptCount val="9"/>
                <c:pt idx="0">
                  <c:v>2016年Ⅰ</c:v>
                </c:pt>
                <c:pt idx="1">
                  <c:v>2016年Ⅱ</c:v>
                </c:pt>
                <c:pt idx="2">
                  <c:v>2016年Ⅲ</c:v>
                </c:pt>
                <c:pt idx="3">
                  <c:v>2016年Ⅳ</c:v>
                </c:pt>
                <c:pt idx="4">
                  <c:v>2017年Ⅰ</c:v>
                </c:pt>
                <c:pt idx="5">
                  <c:v>2017年Ⅱ</c:v>
                </c:pt>
                <c:pt idx="6">
                  <c:v>2017年Ⅲ</c:v>
                </c:pt>
                <c:pt idx="7">
                  <c:v>2017年Ⅳ</c:v>
                </c:pt>
                <c:pt idx="8">
                  <c:v>2018年Ⅰ</c:v>
                </c:pt>
              </c:strCache>
            </c:strRef>
          </c:cat>
          <c:val>
            <c:numRef>
              <c:f>'[1]3月 (用于月报，改顺序，删图)'!$M$117:$U$117</c:f>
              <c:numCache>
                <c:ptCount val="9"/>
                <c:pt idx="0">
                  <c:v>6.9</c:v>
                </c:pt>
                <c:pt idx="1">
                  <c:v>7</c:v>
                </c:pt>
                <c:pt idx="2">
                  <c:v>7.2</c:v>
                </c:pt>
                <c:pt idx="3">
                  <c:v>8</c:v>
                </c:pt>
                <c:pt idx="4">
                  <c:v>8.2</c:v>
                </c:pt>
                <c:pt idx="5">
                  <c:v>8.3</c:v>
                </c:pt>
                <c:pt idx="6">
                  <c:v>8.2</c:v>
                </c:pt>
                <c:pt idx="7">
                  <c:v>8.6</c:v>
                </c:pt>
                <c:pt idx="8">
                  <c:v>8.4</c:v>
                </c:pt>
              </c:numCache>
            </c:numRef>
          </c:val>
          <c:smooth val="0"/>
        </c:ser>
        <c:marker val="1"/>
        <c:axId val="17617297"/>
        <c:axId val="24337946"/>
      </c:lineChart>
      <c:catAx>
        <c:axId val="1761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055"/>
              <c:y val="-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337946"/>
        <c:crosses val="autoZero"/>
        <c:auto val="1"/>
        <c:lblOffset val="100"/>
        <c:tickLblSkip val="1"/>
        <c:noMultiLvlLbl val="0"/>
      </c:catAx>
      <c:valAx>
        <c:axId val="24337946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69"/>
              <c:y val="-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617297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925"/>
          <c:w val="0.896"/>
          <c:h val="0.72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'[1]3月 (用于月报，改顺序，删图)'!$N$2:$Y$2</c:f>
              <c:strCache>
                <c:ptCount val="12"/>
                <c:pt idx="0">
                  <c:v>2017年1-3月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2018年1-2月</c:v>
                </c:pt>
                <c:pt idx="11">
                  <c:v>1-3月</c:v>
                </c:pt>
              </c:strCache>
            </c:strRef>
          </c:cat>
          <c:val>
            <c:numRef>
              <c:f>'[1]3月 (用于月报，改顺序，删图)'!$N$3:$Y$3</c:f>
              <c:numCache>
                <c:ptCount val="12"/>
                <c:pt idx="0">
                  <c:v>8.7</c:v>
                </c:pt>
                <c:pt idx="1">
                  <c:v>8.2</c:v>
                </c:pt>
                <c:pt idx="2">
                  <c:v>8.2</c:v>
                </c:pt>
                <c:pt idx="3">
                  <c:v>8.2</c:v>
                </c:pt>
                <c:pt idx="4">
                  <c:v>8.1</c:v>
                </c:pt>
                <c:pt idx="5">
                  <c:v>7.8</c:v>
                </c:pt>
                <c:pt idx="6">
                  <c:v>7.9</c:v>
                </c:pt>
                <c:pt idx="7">
                  <c:v>7.9</c:v>
                </c:pt>
                <c:pt idx="8">
                  <c:v>8</c:v>
                </c:pt>
                <c:pt idx="9">
                  <c:v>8.3</c:v>
                </c:pt>
                <c:pt idx="10">
                  <c:v>7</c:v>
                </c:pt>
                <c:pt idx="11">
                  <c:v>7.6</c:v>
                </c:pt>
              </c:numCache>
            </c:numRef>
          </c:val>
          <c:smooth val="0"/>
        </c:ser>
        <c:marker val="1"/>
        <c:axId val="17714923"/>
        <c:axId val="25216580"/>
      </c:lineChart>
      <c:catAx>
        <c:axId val="177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216580"/>
        <c:crosses val="autoZero"/>
        <c:auto val="1"/>
        <c:lblOffset val="100"/>
        <c:tickLblSkip val="1"/>
        <c:noMultiLvlLbl val="0"/>
      </c:catAx>
      <c:valAx>
        <c:axId val="25216580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71492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025"/>
          <c:w val="0.8915"/>
          <c:h val="0.7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'[1]3月 (用于月报，改顺序，删图)'!$N$25:$Y$25</c:f>
              <c:strCache>
                <c:ptCount val="12"/>
                <c:pt idx="0">
                  <c:v>2017年1-3月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2018年1-2月</c:v>
                </c:pt>
                <c:pt idx="11">
                  <c:v>1-3月</c:v>
                </c:pt>
              </c:strCache>
            </c:strRef>
          </c:cat>
          <c:val>
            <c:numRef>
              <c:f>'[1]3月 (用于月报，改顺序，删图)'!$N$26:$Y$26</c:f>
              <c:numCache>
                <c:ptCount val="12"/>
                <c:pt idx="0">
                  <c:v>14.4</c:v>
                </c:pt>
                <c:pt idx="1">
                  <c:v>12.8</c:v>
                </c:pt>
                <c:pt idx="2">
                  <c:v>14.5</c:v>
                </c:pt>
                <c:pt idx="3">
                  <c:v>12.2</c:v>
                </c:pt>
                <c:pt idx="4">
                  <c:v>12.5</c:v>
                </c:pt>
                <c:pt idx="5">
                  <c:v>13.3</c:v>
                </c:pt>
                <c:pt idx="6">
                  <c:v>10</c:v>
                </c:pt>
                <c:pt idx="7">
                  <c:v>14.2</c:v>
                </c:pt>
                <c:pt idx="8">
                  <c:v>15.6</c:v>
                </c:pt>
                <c:pt idx="9">
                  <c:v>15.3</c:v>
                </c:pt>
                <c:pt idx="10">
                  <c:v>13.7</c:v>
                </c:pt>
                <c:pt idx="11">
                  <c:v>10.9</c:v>
                </c:pt>
              </c:numCache>
            </c:numRef>
          </c:val>
          <c:smooth val="0"/>
        </c:ser>
        <c:marker val="1"/>
        <c:axId val="25622629"/>
        <c:axId val="29277070"/>
      </c:lineChart>
      <c:catAx>
        <c:axId val="2562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277070"/>
        <c:crosses val="autoZero"/>
        <c:auto val="1"/>
        <c:lblOffset val="100"/>
        <c:tickLblSkip val="1"/>
        <c:noMultiLvlLbl val="0"/>
      </c:catAx>
      <c:valAx>
        <c:axId val="29277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622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05"/>
          <c:w val="0.8155"/>
          <c:h val="0.7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'[1]3月 (用于月报，改顺序，删图)'!$N$48:$Y$48</c:f>
              <c:strCache>
                <c:ptCount val="12"/>
                <c:pt idx="0">
                  <c:v>2017年1-3月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2018年1-2月</c:v>
                </c:pt>
                <c:pt idx="11">
                  <c:v>1-3月</c:v>
                </c:pt>
              </c:strCache>
            </c:strRef>
          </c:cat>
          <c:val>
            <c:numRef>
              <c:f>'[1]3月 (用于月报，改顺序，删图)'!$N$49:$Y$49</c:f>
              <c:numCache>
                <c:ptCount val="12"/>
                <c:pt idx="0">
                  <c:v>12.6</c:v>
                </c:pt>
                <c:pt idx="1">
                  <c:v>12.6</c:v>
                </c:pt>
                <c:pt idx="2">
                  <c:v>12.5</c:v>
                </c:pt>
                <c:pt idx="3">
                  <c:v>12.8</c:v>
                </c:pt>
                <c:pt idx="4">
                  <c:v>12.8</c:v>
                </c:pt>
                <c:pt idx="5">
                  <c:v>12.5</c:v>
                </c:pt>
                <c:pt idx="6">
                  <c:v>12.6</c:v>
                </c:pt>
                <c:pt idx="7">
                  <c:v>12.6</c:v>
                </c:pt>
                <c:pt idx="8">
                  <c:v>12.8</c:v>
                </c:pt>
                <c:pt idx="9">
                  <c:v>12.8</c:v>
                </c:pt>
                <c:pt idx="10">
                  <c:v>13.9</c:v>
                </c:pt>
                <c:pt idx="11">
                  <c:v>13.9</c:v>
                </c:pt>
              </c:numCache>
            </c:numRef>
          </c:val>
          <c:smooth val="0"/>
        </c:ser>
        <c:marker val="1"/>
        <c:axId val="62167039"/>
        <c:axId val="22632440"/>
      </c:lineChart>
      <c:catAx>
        <c:axId val="6216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632440"/>
        <c:crosses val="autoZero"/>
        <c:auto val="0"/>
        <c:lblOffset val="100"/>
        <c:tickLblSkip val="1"/>
        <c:noMultiLvlLbl val="0"/>
      </c:catAx>
      <c:valAx>
        <c:axId val="22632440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1670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85"/>
          <c:w val="0.89325"/>
          <c:h val="0.64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'[1]3月 (用于月报，改顺序，删图)'!$O$95:$AA$95</c:f>
              <c:strCache>
                <c:ptCount val="13"/>
                <c:pt idx="0">
                  <c:v>42795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43101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'[1]3月 (用于月报，改顺序，删图)'!$O$96:$AA$96</c:f>
              <c:numCache>
                <c:ptCount val="13"/>
                <c:pt idx="0">
                  <c:v>100.5</c:v>
                </c:pt>
                <c:pt idx="1">
                  <c:v>100.6</c:v>
                </c:pt>
                <c:pt idx="2">
                  <c:v>101.2</c:v>
                </c:pt>
                <c:pt idx="3">
                  <c:v>100.5</c:v>
                </c:pt>
                <c:pt idx="4">
                  <c:v>101.1</c:v>
                </c:pt>
                <c:pt idx="5">
                  <c:v>101.5</c:v>
                </c:pt>
                <c:pt idx="6">
                  <c:v>101</c:v>
                </c:pt>
                <c:pt idx="7">
                  <c:v>101.5</c:v>
                </c:pt>
                <c:pt idx="8">
                  <c:v>101.5</c:v>
                </c:pt>
                <c:pt idx="9">
                  <c:v>101.9</c:v>
                </c:pt>
                <c:pt idx="10">
                  <c:v>101.8</c:v>
                </c:pt>
                <c:pt idx="11">
                  <c:v>103.3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2365369"/>
        <c:axId val="21288322"/>
      </c:lineChart>
      <c:catAx>
        <c:axId val="236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288322"/>
        <c:crosses val="autoZero"/>
        <c:auto val="1"/>
        <c:lblOffset val="100"/>
        <c:tickLblSkip val="1"/>
        <c:noMultiLvlLbl val="0"/>
      </c:catAx>
      <c:valAx>
        <c:axId val="21288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65369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171450</xdr:colOff>
      <xdr:row>27</xdr:row>
      <xdr:rowOff>57150</xdr:rowOff>
    </xdr:to>
    <xdr:graphicFrame>
      <xdr:nvGraphicFramePr>
        <xdr:cNvPr id="1" name="图表 4"/>
        <xdr:cNvGraphicFramePr/>
      </xdr:nvGraphicFramePr>
      <xdr:xfrm>
        <a:off x="0" y="2714625"/>
        <a:ext cx="45815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5</xdr:col>
      <xdr:colOff>333375</xdr:colOff>
      <xdr:row>37</xdr:row>
      <xdr:rowOff>19050</xdr:rowOff>
    </xdr:to>
    <xdr:graphicFrame>
      <xdr:nvGraphicFramePr>
        <xdr:cNvPr id="1" name="图表 25"/>
        <xdr:cNvGraphicFramePr/>
      </xdr:nvGraphicFramePr>
      <xdr:xfrm>
        <a:off x="0" y="5114925"/>
        <a:ext cx="53149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4</xdr:col>
      <xdr:colOff>142875</xdr:colOff>
      <xdr:row>46</xdr:row>
      <xdr:rowOff>85725</xdr:rowOff>
    </xdr:to>
    <xdr:graphicFrame>
      <xdr:nvGraphicFramePr>
        <xdr:cNvPr id="1" name="图表 30"/>
        <xdr:cNvGraphicFramePr/>
      </xdr:nvGraphicFramePr>
      <xdr:xfrm>
        <a:off x="0" y="5067300"/>
        <a:ext cx="53911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0</xdr:colOff>
      <xdr:row>39</xdr:row>
      <xdr:rowOff>85725</xdr:rowOff>
    </xdr:to>
    <xdr:graphicFrame>
      <xdr:nvGraphicFramePr>
        <xdr:cNvPr id="1" name="图表 23"/>
        <xdr:cNvGraphicFramePr/>
      </xdr:nvGraphicFramePr>
      <xdr:xfrm>
        <a:off x="0" y="4181475"/>
        <a:ext cx="5553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6</xdr:col>
      <xdr:colOff>228600</xdr:colOff>
      <xdr:row>30</xdr:row>
      <xdr:rowOff>171450</xdr:rowOff>
    </xdr:to>
    <xdr:graphicFrame>
      <xdr:nvGraphicFramePr>
        <xdr:cNvPr id="2" name="图表 71"/>
        <xdr:cNvGraphicFramePr/>
      </xdr:nvGraphicFramePr>
      <xdr:xfrm>
        <a:off x="0" y="3190875"/>
        <a:ext cx="56578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Sheet2"/>
      <sheetName val="Sheet3"/>
    </sheetNames>
    <sheetDataSet>
      <sheetData sheetId="1">
        <row r="2">
          <cell r="N2" t="str">
            <v>2017年1-3月</v>
          </cell>
          <cell r="O2" t="str">
            <v>1-4月</v>
          </cell>
          <cell r="P2" t="str">
            <v>1-5月</v>
          </cell>
          <cell r="Q2" t="str">
            <v>1-6月</v>
          </cell>
          <cell r="R2" t="str">
            <v>1-7月</v>
          </cell>
          <cell r="S2" t="str">
            <v>1-8月</v>
          </cell>
          <cell r="T2" t="str">
            <v>1-9月</v>
          </cell>
          <cell r="U2" t="str">
            <v>1-10月</v>
          </cell>
          <cell r="V2" t="str">
            <v>1-11月</v>
          </cell>
          <cell r="W2" t="str">
            <v>1-12月</v>
          </cell>
          <cell r="X2" t="str">
            <v>2018年1-2月</v>
          </cell>
          <cell r="Y2" t="str">
            <v>1-3月</v>
          </cell>
        </row>
        <row r="3">
          <cell r="N3">
            <v>8.7</v>
          </cell>
          <cell r="O3">
            <v>8.2</v>
          </cell>
          <cell r="P3">
            <v>8.2</v>
          </cell>
          <cell r="Q3">
            <v>8.2</v>
          </cell>
          <cell r="R3">
            <v>8.1</v>
          </cell>
          <cell r="S3">
            <v>7.8</v>
          </cell>
          <cell r="T3">
            <v>7.9</v>
          </cell>
          <cell r="U3">
            <v>7.9</v>
          </cell>
          <cell r="V3">
            <v>8</v>
          </cell>
          <cell r="W3">
            <v>8.3</v>
          </cell>
          <cell r="X3">
            <v>7</v>
          </cell>
          <cell r="Y3">
            <v>7.6</v>
          </cell>
        </row>
        <row r="25">
          <cell r="N25" t="str">
            <v>2017年1-3月</v>
          </cell>
          <cell r="O25" t="str">
            <v>1-4月</v>
          </cell>
          <cell r="P25" t="str">
            <v>1-5月</v>
          </cell>
          <cell r="Q25" t="str">
            <v>1-6月</v>
          </cell>
          <cell r="R25" t="str">
            <v>1-7月</v>
          </cell>
          <cell r="S25" t="str">
            <v>1-8月</v>
          </cell>
          <cell r="T25" t="str">
            <v>1-9月</v>
          </cell>
          <cell r="U25" t="str">
            <v>1-10月</v>
          </cell>
          <cell r="V25" t="str">
            <v>1-11月</v>
          </cell>
          <cell r="W25" t="str">
            <v>1-12月</v>
          </cell>
          <cell r="X25" t="str">
            <v>2018年1-2月</v>
          </cell>
          <cell r="Y25" t="str">
            <v>1-3月</v>
          </cell>
        </row>
        <row r="26">
          <cell r="N26">
            <v>14.4</v>
          </cell>
          <cell r="O26">
            <v>12.8</v>
          </cell>
          <cell r="P26">
            <v>14.5</v>
          </cell>
          <cell r="Q26">
            <v>12.2</v>
          </cell>
          <cell r="R26">
            <v>12.5</v>
          </cell>
          <cell r="S26">
            <v>13.3</v>
          </cell>
          <cell r="T26">
            <v>10</v>
          </cell>
          <cell r="U26">
            <v>14.2</v>
          </cell>
          <cell r="V26">
            <v>15.6</v>
          </cell>
          <cell r="W26">
            <v>15.3</v>
          </cell>
          <cell r="X26">
            <v>13.7</v>
          </cell>
          <cell r="Y26">
            <v>10.9</v>
          </cell>
        </row>
        <row r="48">
          <cell r="N48" t="str">
            <v>2017年1-3月</v>
          </cell>
          <cell r="O48" t="str">
            <v>1-4月</v>
          </cell>
          <cell r="P48" t="str">
            <v>1-5月</v>
          </cell>
          <cell r="Q48" t="str">
            <v>1-6月</v>
          </cell>
          <cell r="R48" t="str">
            <v>1-7月</v>
          </cell>
          <cell r="S48" t="str">
            <v>1-8月</v>
          </cell>
          <cell r="T48" t="str">
            <v>1-9月</v>
          </cell>
          <cell r="U48" t="str">
            <v>1-10月</v>
          </cell>
          <cell r="V48" t="str">
            <v>1-11月</v>
          </cell>
          <cell r="W48" t="str">
            <v>1-12月</v>
          </cell>
          <cell r="X48" t="str">
            <v>2018年1-2月</v>
          </cell>
          <cell r="Y48" t="str">
            <v>1-3月</v>
          </cell>
        </row>
        <row r="49">
          <cell r="N49">
            <v>12.6</v>
          </cell>
          <cell r="O49">
            <v>12.6</v>
          </cell>
          <cell r="P49">
            <v>12.5</v>
          </cell>
          <cell r="Q49">
            <v>12.8</v>
          </cell>
          <cell r="R49">
            <v>12.8</v>
          </cell>
          <cell r="S49">
            <v>12.5</v>
          </cell>
          <cell r="T49">
            <v>12.6</v>
          </cell>
          <cell r="U49">
            <v>12.6</v>
          </cell>
          <cell r="V49">
            <v>12.8</v>
          </cell>
          <cell r="W49">
            <v>12.8</v>
          </cell>
          <cell r="X49">
            <v>13.9</v>
          </cell>
          <cell r="Y49">
            <v>13.9</v>
          </cell>
        </row>
        <row r="95">
          <cell r="O95">
            <v>42795</v>
          </cell>
          <cell r="P95" t="str">
            <v>4月</v>
          </cell>
          <cell r="Q95" t="str">
            <v>5月</v>
          </cell>
          <cell r="R95" t="str">
            <v>6月</v>
          </cell>
          <cell r="S95" t="str">
            <v>7月</v>
          </cell>
          <cell r="T95" t="str">
            <v>8月</v>
          </cell>
          <cell r="U95" t="str">
            <v>9月</v>
          </cell>
          <cell r="V95" t="str">
            <v>10月</v>
          </cell>
          <cell r="W95" t="str">
            <v>11月</v>
          </cell>
          <cell r="X95" t="str">
            <v>12月</v>
          </cell>
          <cell r="Y95">
            <v>43101</v>
          </cell>
          <cell r="Z95" t="str">
            <v>2月</v>
          </cell>
          <cell r="AA95" t="str">
            <v>3月</v>
          </cell>
        </row>
        <row r="96">
          <cell r="O96">
            <v>100.5</v>
          </cell>
          <cell r="P96">
            <v>100.6</v>
          </cell>
          <cell r="Q96">
            <v>101.2</v>
          </cell>
          <cell r="R96">
            <v>100.5</v>
          </cell>
          <cell r="S96">
            <v>101.1</v>
          </cell>
          <cell r="T96">
            <v>101.5</v>
          </cell>
          <cell r="U96">
            <v>101</v>
          </cell>
          <cell r="V96">
            <v>101.5</v>
          </cell>
          <cell r="W96">
            <v>101.5</v>
          </cell>
          <cell r="X96">
            <v>101.9</v>
          </cell>
          <cell r="Y96">
            <v>101.8</v>
          </cell>
          <cell r="Z96">
            <v>103.3</v>
          </cell>
          <cell r="AA96">
            <v>102.2</v>
          </cell>
        </row>
        <row r="116">
          <cell r="M116" t="str">
            <v>2016年Ⅰ</v>
          </cell>
          <cell r="N116" t="str">
            <v>2016年Ⅱ</v>
          </cell>
          <cell r="O116" t="str">
            <v>2016年Ⅲ</v>
          </cell>
          <cell r="P116" t="str">
            <v>2016年Ⅳ</v>
          </cell>
          <cell r="Q116" t="str">
            <v>2017年Ⅰ</v>
          </cell>
          <cell r="R116" t="str">
            <v>2017年Ⅱ</v>
          </cell>
          <cell r="S116" t="str">
            <v>2017年Ⅲ</v>
          </cell>
          <cell r="T116" t="str">
            <v>2017年Ⅳ</v>
          </cell>
          <cell r="U116" t="str">
            <v>2018年Ⅰ</v>
          </cell>
        </row>
        <row r="117">
          <cell r="M117">
            <v>6.9</v>
          </cell>
          <cell r="N117">
            <v>7</v>
          </cell>
          <cell r="O117">
            <v>7.2</v>
          </cell>
          <cell r="P117">
            <v>8</v>
          </cell>
          <cell r="Q117">
            <v>8.2</v>
          </cell>
          <cell r="R117">
            <v>8.3</v>
          </cell>
          <cell r="S117">
            <v>8.2</v>
          </cell>
          <cell r="T117">
            <v>8.6</v>
          </cell>
          <cell r="U117">
            <v>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月 (用于月报，改顺序，删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zoomScalePageLayoutView="0" workbookViewId="0" topLeftCell="A1">
      <selection activeCell="E18" sqref="E18"/>
    </sheetView>
  </sheetViews>
  <sheetFormatPr defaultColWidth="7.875" defaultRowHeight="14.25"/>
  <cols>
    <col min="1" max="1" width="7.75390625" style="0" customWidth="1"/>
    <col min="2" max="3" width="7.875" style="2" customWidth="1"/>
    <col min="4" max="4" width="13.25390625" style="0" customWidth="1"/>
    <col min="5" max="16384" width="7.875" style="2" customWidth="1"/>
  </cols>
  <sheetData>
    <row r="2" ht="14.25">
      <c r="E2" s="3"/>
    </row>
    <row r="3" ht="14.25">
      <c r="E3" s="3"/>
    </row>
    <row r="4" ht="14.25">
      <c r="E4" s="3"/>
    </row>
    <row r="7" spans="1:5" ht="35.25" customHeight="1">
      <c r="A7" s="1" t="s">
        <v>0</v>
      </c>
      <c r="B7" s="1"/>
      <c r="C7" s="1"/>
      <c r="D7" s="1"/>
      <c r="E7" s="1"/>
    </row>
    <row r="23" spans="1:5" ht="14.25">
      <c r="A23" s="304" t="s">
        <v>1</v>
      </c>
      <c r="B23" s="304"/>
      <c r="C23" s="304"/>
      <c r="D23" s="304"/>
      <c r="E23" s="306" t="s">
        <v>2</v>
      </c>
    </row>
    <row r="24" spans="1:5" ht="14.25">
      <c r="A24" s="304" t="s">
        <v>3</v>
      </c>
      <c r="B24" s="304"/>
      <c r="C24" s="304"/>
      <c r="D24" s="304"/>
      <c r="E24" s="306"/>
    </row>
    <row r="26" spans="2:4" ht="14.25">
      <c r="B26" s="305" t="s">
        <v>533</v>
      </c>
      <c r="C26" s="305"/>
      <c r="D26" s="305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zoomScalePageLayoutView="0" workbookViewId="0" topLeftCell="A13">
      <selection activeCell="I33" sqref="I33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326" t="s">
        <v>113</v>
      </c>
      <c r="B1" s="326"/>
    </row>
    <row r="2" spans="1:2" ht="14.25">
      <c r="A2" s="48" t="s">
        <v>114</v>
      </c>
      <c r="B2" s="49" t="s">
        <v>579</v>
      </c>
    </row>
    <row r="3" spans="1:2" ht="14.25">
      <c r="A3" s="50"/>
      <c r="B3" s="51" t="s">
        <v>115</v>
      </c>
    </row>
    <row r="4" spans="1:2" ht="14.25">
      <c r="A4" s="52" t="s">
        <v>116</v>
      </c>
      <c r="B4" s="13">
        <v>10.9</v>
      </c>
    </row>
    <row r="5" spans="1:2" ht="14.25">
      <c r="A5" s="53" t="s">
        <v>530</v>
      </c>
      <c r="B5" s="13">
        <v>10.9</v>
      </c>
    </row>
    <row r="6" spans="1:2" ht="14.25">
      <c r="A6" s="53" t="s">
        <v>531</v>
      </c>
      <c r="B6" s="13">
        <v>17.5</v>
      </c>
    </row>
    <row r="7" spans="1:2" ht="14.25">
      <c r="A7" s="53" t="s">
        <v>532</v>
      </c>
      <c r="B7" s="13">
        <v>28.7</v>
      </c>
    </row>
    <row r="8" spans="1:2" ht="14.25">
      <c r="A8" s="53" t="s">
        <v>117</v>
      </c>
      <c r="B8" s="13"/>
    </row>
    <row r="9" spans="1:2" ht="14.25">
      <c r="A9" s="29" t="s">
        <v>118</v>
      </c>
      <c r="B9" s="13">
        <v>67.4</v>
      </c>
    </row>
    <row r="10" spans="1:2" ht="14.25">
      <c r="A10" s="53" t="s">
        <v>119</v>
      </c>
      <c r="B10" s="13">
        <v>-14.4</v>
      </c>
    </row>
    <row r="11" spans="1:2" ht="14.25">
      <c r="A11" s="53" t="s">
        <v>120</v>
      </c>
      <c r="B11" s="13">
        <v>12.4</v>
      </c>
    </row>
    <row r="12" spans="1:2" ht="14.25">
      <c r="A12" s="53" t="s">
        <v>121</v>
      </c>
      <c r="B12" s="13">
        <v>23.3</v>
      </c>
    </row>
    <row r="13" spans="1:2" ht="14.25">
      <c r="A13" s="53" t="s">
        <v>122</v>
      </c>
      <c r="B13" s="54"/>
    </row>
    <row r="14" spans="1:2" ht="14.25">
      <c r="A14" s="29" t="s">
        <v>123</v>
      </c>
      <c r="B14" s="54">
        <v>8</v>
      </c>
    </row>
    <row r="15" spans="1:2" ht="14.25">
      <c r="A15" s="29" t="s">
        <v>124</v>
      </c>
      <c r="B15" s="54">
        <v>15.6</v>
      </c>
    </row>
    <row r="16" spans="1:2" ht="14.25">
      <c r="A16" s="29" t="s">
        <v>125</v>
      </c>
      <c r="B16" s="54">
        <v>6</v>
      </c>
    </row>
    <row r="17" spans="1:2" ht="14.25">
      <c r="A17" s="29" t="s">
        <v>126</v>
      </c>
      <c r="B17" s="54"/>
    </row>
    <row r="18" spans="1:2" ht="14.25">
      <c r="A18" s="29" t="s">
        <v>127</v>
      </c>
      <c r="B18" s="54">
        <v>5178</v>
      </c>
    </row>
    <row r="19" spans="1:2" ht="14.25">
      <c r="A19" s="29" t="s">
        <v>128</v>
      </c>
      <c r="B19" s="54">
        <v>10.4</v>
      </c>
    </row>
    <row r="20" spans="1:2" ht="14.25">
      <c r="A20" s="29" t="s">
        <v>129</v>
      </c>
      <c r="B20" s="54"/>
    </row>
    <row r="21" spans="1:2" ht="14.25">
      <c r="A21" s="29" t="s">
        <v>130</v>
      </c>
      <c r="B21" s="54">
        <v>3.3</v>
      </c>
    </row>
    <row r="22" spans="1:2" ht="14.25">
      <c r="A22" s="29" t="s">
        <v>131</v>
      </c>
      <c r="B22" s="54">
        <v>1.8</v>
      </c>
    </row>
    <row r="23" spans="1:4" ht="14.25">
      <c r="A23" s="29" t="s">
        <v>132</v>
      </c>
      <c r="B23" s="54">
        <v>260.7</v>
      </c>
      <c r="D23" s="222"/>
    </row>
    <row r="24" spans="1:2" ht="14.25">
      <c r="A24" s="55" t="s">
        <v>133</v>
      </c>
      <c r="B24" s="54"/>
    </row>
    <row r="25" spans="1:2" ht="14.25">
      <c r="A25" s="29" t="s">
        <v>134</v>
      </c>
      <c r="B25" s="54">
        <v>15.1</v>
      </c>
    </row>
    <row r="26" spans="1:2" ht="14.25">
      <c r="A26" s="29" t="s">
        <v>135</v>
      </c>
      <c r="B26" s="54">
        <v>-2.7</v>
      </c>
    </row>
    <row r="27" spans="1:2" ht="14.25">
      <c r="A27" s="35" t="s">
        <v>136</v>
      </c>
      <c r="B27" s="56">
        <v>-16.3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/>
  <dimension ref="A1:B13"/>
  <sheetViews>
    <sheetView zoomScaleSheetLayoutView="100" zoomScalePageLayoutView="0" workbookViewId="0" topLeftCell="A1">
      <selection activeCell="C19" sqref="C19"/>
    </sheetView>
  </sheetViews>
  <sheetFormatPr defaultColWidth="9.00390625" defaultRowHeight="14.25"/>
  <cols>
    <col min="1" max="1" width="25.125" style="0" customWidth="1"/>
    <col min="2" max="2" width="13.875" style="2" customWidth="1"/>
  </cols>
  <sheetData>
    <row r="1" spans="1:2" ht="14.25">
      <c r="A1" s="57" t="s">
        <v>137</v>
      </c>
      <c r="B1" s="286"/>
    </row>
    <row r="2" spans="1:2" ht="15.75" customHeight="1">
      <c r="A2" s="58"/>
      <c r="B2" s="49" t="s">
        <v>579</v>
      </c>
    </row>
    <row r="3" spans="1:2" ht="15.75" customHeight="1">
      <c r="A3" s="57"/>
      <c r="B3" s="51" t="s">
        <v>115</v>
      </c>
    </row>
    <row r="4" spans="1:2" ht="15.75" customHeight="1">
      <c r="A4" s="33" t="s">
        <v>547</v>
      </c>
      <c r="B4" s="34">
        <v>-11.2</v>
      </c>
    </row>
    <row r="5" spans="1:2" ht="15.75" customHeight="1">
      <c r="A5" s="59" t="s">
        <v>138</v>
      </c>
      <c r="B5" s="13">
        <v>-58.2</v>
      </c>
    </row>
    <row r="6" spans="1:2" ht="15.75" customHeight="1">
      <c r="A6" s="59" t="s">
        <v>139</v>
      </c>
      <c r="B6" s="203"/>
    </row>
    <row r="7" spans="1:2" ht="15.75" customHeight="1">
      <c r="A7" s="59" t="s">
        <v>548</v>
      </c>
      <c r="B7" s="203">
        <v>9.3</v>
      </c>
    </row>
    <row r="8" spans="1:2" ht="15.75" customHeight="1">
      <c r="A8" s="59" t="s">
        <v>140</v>
      </c>
      <c r="B8" s="203">
        <v>-61.3</v>
      </c>
    </row>
    <row r="9" spans="1:2" ht="15.75" customHeight="1">
      <c r="A9" s="59" t="s">
        <v>141</v>
      </c>
      <c r="B9" s="203">
        <v>11.1</v>
      </c>
    </row>
    <row r="10" spans="1:2" ht="15.75" customHeight="1">
      <c r="A10" s="59" t="s">
        <v>140</v>
      </c>
      <c r="B10" s="203">
        <v>-38.6</v>
      </c>
    </row>
    <row r="11" spans="1:2" ht="15.75" customHeight="1">
      <c r="A11" s="59" t="s">
        <v>142</v>
      </c>
      <c r="B11" s="203"/>
    </row>
    <row r="12" spans="1:2" ht="15.75" customHeight="1">
      <c r="A12" s="59" t="s">
        <v>549</v>
      </c>
      <c r="B12" s="203">
        <v>56.3</v>
      </c>
    </row>
    <row r="13" spans="1:2" ht="15.75" customHeight="1">
      <c r="A13" s="35" t="s">
        <v>143</v>
      </c>
      <c r="B13" s="204">
        <v>90.7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26.00390625" style="0" customWidth="1"/>
    <col min="2" max="2" width="9.00390625" style="2" customWidth="1"/>
  </cols>
  <sheetData>
    <row r="1" spans="1:2" ht="14.25">
      <c r="A1" s="327" t="s">
        <v>144</v>
      </c>
      <c r="B1" s="327"/>
    </row>
    <row r="2" spans="1:2" s="60" customFormat="1" ht="13.5" customHeight="1">
      <c r="A2" s="61" t="s">
        <v>145</v>
      </c>
      <c r="B2" s="7" t="s">
        <v>146</v>
      </c>
    </row>
    <row r="3" spans="1:2" s="60" customFormat="1" ht="13.5" customHeight="1">
      <c r="A3" s="62"/>
      <c r="B3" s="63" t="s">
        <v>147</v>
      </c>
    </row>
    <row r="4" spans="1:2" ht="14.25">
      <c r="A4" s="64" t="s">
        <v>148</v>
      </c>
      <c r="B4" s="15">
        <v>10.9</v>
      </c>
    </row>
    <row r="5" spans="1:2" ht="14.25">
      <c r="A5" s="66" t="s">
        <v>149</v>
      </c>
      <c r="B5" s="67">
        <v>67.4</v>
      </c>
    </row>
    <row r="6" spans="1:2" ht="14.25">
      <c r="A6" s="66" t="s">
        <v>150</v>
      </c>
      <c r="B6" s="67">
        <v>2196</v>
      </c>
    </row>
    <row r="7" spans="1:2" ht="14.25">
      <c r="A7" s="66" t="s">
        <v>151</v>
      </c>
      <c r="B7" s="67">
        <v>10.9</v>
      </c>
    </row>
    <row r="8" spans="1:2" ht="14.25">
      <c r="A8" s="66" t="s">
        <v>152</v>
      </c>
      <c r="B8" s="67">
        <v>10.3</v>
      </c>
    </row>
    <row r="9" spans="1:2" ht="14.25">
      <c r="A9" s="66" t="s">
        <v>153</v>
      </c>
      <c r="B9" s="67">
        <v>-95.1</v>
      </c>
    </row>
    <row r="10" spans="1:2" ht="14.25">
      <c r="A10" s="66" t="s">
        <v>154</v>
      </c>
      <c r="B10" s="67">
        <v>113.8</v>
      </c>
    </row>
    <row r="11" spans="1:2" ht="14.25">
      <c r="A11" s="66" t="s">
        <v>155</v>
      </c>
      <c r="B11" s="67">
        <v>89.5</v>
      </c>
    </row>
    <row r="12" spans="1:2" ht="14.25">
      <c r="A12" s="66" t="s">
        <v>156</v>
      </c>
      <c r="B12" s="67">
        <v>-16.7</v>
      </c>
    </row>
    <row r="13" spans="1:2" ht="14.25">
      <c r="A13" s="66" t="s">
        <v>157</v>
      </c>
      <c r="B13" s="67">
        <v>130.6</v>
      </c>
    </row>
    <row r="14" spans="1:2" ht="14.25">
      <c r="A14" s="66" t="s">
        <v>158</v>
      </c>
      <c r="B14" s="67">
        <v>0.4</v>
      </c>
    </row>
    <row r="15" spans="1:2" ht="14.25">
      <c r="A15" s="66" t="s">
        <v>159</v>
      </c>
      <c r="B15" s="67">
        <v>51.5</v>
      </c>
    </row>
    <row r="16" spans="1:2" ht="14.25">
      <c r="A16" s="66" t="s">
        <v>160</v>
      </c>
      <c r="B16" s="67">
        <v>-31.3</v>
      </c>
    </row>
    <row r="17" spans="1:2" ht="14.25">
      <c r="A17" s="66" t="s">
        <v>468</v>
      </c>
      <c r="B17" s="67">
        <v>24.6</v>
      </c>
    </row>
    <row r="18" spans="1:2" ht="14.25">
      <c r="A18" s="66" t="s">
        <v>469</v>
      </c>
      <c r="B18" s="67">
        <v>-30.1</v>
      </c>
    </row>
    <row r="19" spans="1:2" ht="14.25">
      <c r="A19" s="66" t="s">
        <v>161</v>
      </c>
      <c r="B19" s="67">
        <v>-4.2</v>
      </c>
    </row>
    <row r="20" spans="1:2" ht="14.25">
      <c r="A20" s="66" t="s">
        <v>162</v>
      </c>
      <c r="B20" s="67">
        <v>50.2</v>
      </c>
    </row>
    <row r="21" spans="1:2" ht="14.25">
      <c r="A21" s="66" t="s">
        <v>163</v>
      </c>
      <c r="B21" s="67">
        <v>8</v>
      </c>
    </row>
    <row r="22" spans="1:2" ht="14.25">
      <c r="A22" s="66" t="s">
        <v>164</v>
      </c>
      <c r="B22" s="67">
        <v>46.6</v>
      </c>
    </row>
    <row r="23" spans="1:2" ht="14.25">
      <c r="A23" s="280" t="s">
        <v>165</v>
      </c>
      <c r="B23" s="281">
        <v>100.6</v>
      </c>
    </row>
    <row r="24" spans="1:2" ht="14.25">
      <c r="A24" s="68" t="s">
        <v>528</v>
      </c>
      <c r="B24" s="69" t="s">
        <v>580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zoomScalePageLayoutView="0" workbookViewId="0" topLeftCell="A1">
      <selection activeCell="B13" sqref="B13:B20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2" customWidth="1"/>
  </cols>
  <sheetData>
    <row r="1" spans="1:2" ht="24" customHeight="1">
      <c r="A1" s="328" t="s">
        <v>166</v>
      </c>
      <c r="B1" s="328"/>
    </row>
    <row r="2" spans="1:2" ht="20.25" customHeight="1">
      <c r="A2" s="70" t="s">
        <v>167</v>
      </c>
      <c r="B2" s="176" t="s">
        <v>539</v>
      </c>
    </row>
    <row r="3" spans="1:2" ht="14.25">
      <c r="A3" s="27" t="s">
        <v>168</v>
      </c>
      <c r="B3" s="71"/>
    </row>
    <row r="4" spans="1:2" ht="14.25">
      <c r="A4" s="72" t="s">
        <v>169</v>
      </c>
      <c r="B4" s="65">
        <v>521.94</v>
      </c>
    </row>
    <row r="5" spans="1:2" ht="14.25">
      <c r="A5" s="73" t="s">
        <v>170</v>
      </c>
      <c r="B5" s="65">
        <v>452.82</v>
      </c>
    </row>
    <row r="6" spans="1:2" ht="14.25">
      <c r="A6" s="72" t="s">
        <v>171</v>
      </c>
      <c r="B6" s="65">
        <v>5.59</v>
      </c>
    </row>
    <row r="7" spans="1:2" ht="14.25">
      <c r="A7" s="73" t="s">
        <v>170</v>
      </c>
      <c r="B7" s="65">
        <v>5.59</v>
      </c>
    </row>
    <row r="8" spans="1:2" ht="14.25">
      <c r="A8" s="72" t="s">
        <v>172</v>
      </c>
      <c r="B8" s="65">
        <v>14.95</v>
      </c>
    </row>
    <row r="9" spans="1:2" ht="14.25">
      <c r="A9" s="73" t="s">
        <v>170</v>
      </c>
      <c r="B9" s="65">
        <v>14.88</v>
      </c>
    </row>
    <row r="10" spans="1:2" ht="14.25">
      <c r="A10" s="72" t="s">
        <v>173</v>
      </c>
      <c r="B10" s="65">
        <v>9.99</v>
      </c>
    </row>
    <row r="11" spans="1:2" ht="14.25">
      <c r="A11" s="73" t="s">
        <v>170</v>
      </c>
      <c r="B11" s="65">
        <v>9.92</v>
      </c>
    </row>
    <row r="12" spans="1:2" ht="14.25">
      <c r="A12" s="74" t="s">
        <v>174</v>
      </c>
      <c r="B12" s="65"/>
    </row>
    <row r="13" spans="1:2" ht="14.25">
      <c r="A13" s="72" t="s">
        <v>175</v>
      </c>
      <c r="B13" s="15">
        <v>27.4</v>
      </c>
    </row>
    <row r="14" spans="1:2" ht="14.25">
      <c r="A14" s="73" t="s">
        <v>170</v>
      </c>
      <c r="B14" s="15">
        <v>28.2</v>
      </c>
    </row>
    <row r="15" spans="1:2" ht="14.25">
      <c r="A15" s="72" t="s">
        <v>176</v>
      </c>
      <c r="B15" s="15">
        <v>295.9</v>
      </c>
    </row>
    <row r="16" spans="1:2" ht="14.25">
      <c r="A16" s="73" t="s">
        <v>170</v>
      </c>
      <c r="B16" s="15">
        <v>377.4</v>
      </c>
    </row>
    <row r="17" spans="1:2" ht="14.25">
      <c r="A17" s="72" t="s">
        <v>177</v>
      </c>
      <c r="B17" s="15">
        <v>28</v>
      </c>
    </row>
    <row r="18" spans="1:2" ht="14.25">
      <c r="A18" s="73" t="s">
        <v>170</v>
      </c>
      <c r="B18" s="15">
        <v>28.3</v>
      </c>
    </row>
    <row r="19" spans="1:2" ht="14.25">
      <c r="A19" s="72" t="s">
        <v>178</v>
      </c>
      <c r="B19" s="15">
        <v>67.8</v>
      </c>
    </row>
    <row r="20" spans="1:2" ht="14.25">
      <c r="A20" s="75" t="s">
        <v>179</v>
      </c>
      <c r="B20" s="76">
        <v>67.3</v>
      </c>
    </row>
    <row r="21" ht="14.25">
      <c r="B21" s="15"/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zoomScalePageLayoutView="0" workbookViewId="0" topLeftCell="A1">
      <selection activeCell="L28" sqref="L28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16384" width="7.875" style="2" customWidth="1"/>
  </cols>
  <sheetData>
    <row r="1" spans="1:3" ht="15.75" customHeight="1">
      <c r="A1" s="329" t="s">
        <v>180</v>
      </c>
      <c r="B1" s="329"/>
      <c r="C1" s="330"/>
    </row>
    <row r="2" spans="1:3" ht="32.25" customHeight="1">
      <c r="A2" s="77"/>
      <c r="B2" s="198" t="s">
        <v>540</v>
      </c>
      <c r="C2" s="78" t="s">
        <v>181</v>
      </c>
    </row>
    <row r="3" spans="1:3" ht="14.25">
      <c r="A3" s="43" t="s">
        <v>182</v>
      </c>
      <c r="B3" s="37">
        <v>89.9286</v>
      </c>
      <c r="C3" s="34">
        <v>13.9</v>
      </c>
    </row>
    <row r="4" spans="1:3" ht="15" customHeight="1">
      <c r="A4" s="79" t="s">
        <v>183</v>
      </c>
      <c r="B4" s="38">
        <v>81.67567530000001</v>
      </c>
      <c r="C4" s="13">
        <v>14</v>
      </c>
    </row>
    <row r="5" spans="1:3" ht="15" customHeight="1">
      <c r="A5" s="79" t="s">
        <v>184</v>
      </c>
      <c r="B5" s="38">
        <v>8.2529247</v>
      </c>
      <c r="C5" s="13">
        <v>12.6</v>
      </c>
    </row>
    <row r="6" spans="1:3" ht="15" customHeight="1">
      <c r="A6" s="79" t="s">
        <v>185</v>
      </c>
      <c r="B6" s="38">
        <v>36.1633</v>
      </c>
      <c r="C6" s="13">
        <v>22.2</v>
      </c>
    </row>
    <row r="7" spans="1:3" ht="15" customHeight="1">
      <c r="A7" s="79" t="s">
        <v>186</v>
      </c>
      <c r="B7" s="38">
        <v>33.0995</v>
      </c>
      <c r="C7" s="13">
        <v>26.4</v>
      </c>
    </row>
    <row r="8" spans="1:3" ht="15" customHeight="1">
      <c r="A8" s="79" t="s">
        <v>187</v>
      </c>
      <c r="B8" s="38">
        <v>3.0638</v>
      </c>
      <c r="C8" s="13">
        <v>-10.5</v>
      </c>
    </row>
    <row r="9" spans="1:3" ht="15" customHeight="1">
      <c r="A9" s="79" t="s">
        <v>188</v>
      </c>
      <c r="B9" s="38">
        <v>47.97305</v>
      </c>
      <c r="C9" s="13">
        <v>8.9</v>
      </c>
    </row>
    <row r="10" spans="1:3" ht="15" customHeight="1">
      <c r="A10" s="79" t="s">
        <v>186</v>
      </c>
      <c r="B10" s="38">
        <v>14.7364</v>
      </c>
      <c r="C10" s="13">
        <v>135.2</v>
      </c>
    </row>
    <row r="11" spans="1:3" ht="15" customHeight="1">
      <c r="A11" s="79" t="s">
        <v>187</v>
      </c>
      <c r="B11" s="38">
        <v>33.23665</v>
      </c>
      <c r="C11" s="13">
        <v>-12.1</v>
      </c>
    </row>
    <row r="12" spans="1:3" ht="15" customHeight="1">
      <c r="A12" s="79" t="s">
        <v>189</v>
      </c>
      <c r="B12" s="38">
        <v>0.7993399999999999</v>
      </c>
      <c r="C12" s="13">
        <v>19.2</v>
      </c>
    </row>
    <row r="13" spans="1:3" ht="15" customHeight="1">
      <c r="A13" s="79" t="s">
        <v>186</v>
      </c>
      <c r="B13" s="38">
        <v>0.19934000000000002</v>
      </c>
      <c r="C13" s="13">
        <v>19.5</v>
      </c>
    </row>
    <row r="14" spans="1:3" ht="15" customHeight="1">
      <c r="A14" s="79" t="s">
        <v>187</v>
      </c>
      <c r="B14" s="38">
        <v>0.6</v>
      </c>
      <c r="C14" s="13">
        <v>19.1</v>
      </c>
    </row>
    <row r="15" spans="1:3" ht="15" customHeight="1">
      <c r="A15" s="79" t="s">
        <v>190</v>
      </c>
      <c r="B15" s="38">
        <v>4.99291</v>
      </c>
      <c r="C15" s="13">
        <v>7.7</v>
      </c>
    </row>
    <row r="16" spans="1:3" ht="15" customHeight="1">
      <c r="A16" s="79" t="s">
        <v>191</v>
      </c>
      <c r="B16" s="38">
        <v>0.48181</v>
      </c>
      <c r="C16" s="13">
        <v>9</v>
      </c>
    </row>
    <row r="17" spans="1:3" ht="15" customHeight="1">
      <c r="A17" s="79" t="s">
        <v>192</v>
      </c>
      <c r="B17" s="38">
        <v>4.5111</v>
      </c>
      <c r="C17" s="13">
        <v>7.6</v>
      </c>
    </row>
    <row r="18" spans="1:3" ht="14.25">
      <c r="A18" s="19" t="s">
        <v>193</v>
      </c>
      <c r="B18" s="17"/>
      <c r="C18" s="13"/>
    </row>
    <row r="19" spans="1:3" ht="14.25">
      <c r="A19" s="12" t="s">
        <v>430</v>
      </c>
      <c r="B19" s="14">
        <v>4521.2</v>
      </c>
      <c r="C19" s="13">
        <v>55.8</v>
      </c>
    </row>
    <row r="20" spans="1:3" ht="14.25">
      <c r="A20" s="20" t="s">
        <v>429</v>
      </c>
      <c r="B20" s="80">
        <v>1271</v>
      </c>
      <c r="C20" s="31">
        <v>55.8</v>
      </c>
    </row>
    <row r="21" spans="1:3" ht="14.25">
      <c r="A21" s="331"/>
      <c r="B21" s="331"/>
      <c r="C21" s="331"/>
    </row>
  </sheetData>
  <sheetProtection/>
  <mergeCells count="2">
    <mergeCell ref="A1:C1"/>
    <mergeCell ref="A21:C2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HL19"/>
  <sheetViews>
    <sheetView zoomScalePageLayoutView="0" workbookViewId="0" topLeftCell="A1">
      <selection activeCell="I27" sqref="I27"/>
    </sheetView>
  </sheetViews>
  <sheetFormatPr defaultColWidth="9.00390625" defaultRowHeight="14.25"/>
  <cols>
    <col min="1" max="1" width="19.75390625" style="0" customWidth="1"/>
    <col min="2" max="220" width="7.875" style="2" customWidth="1"/>
  </cols>
  <sheetData>
    <row r="1" ht="14.25">
      <c r="A1" s="19" t="s">
        <v>194</v>
      </c>
    </row>
    <row r="2" ht="14.25">
      <c r="A2" s="82"/>
    </row>
    <row r="3" spans="1:3" ht="25.5" customHeight="1">
      <c r="A3" s="83" t="s">
        <v>195</v>
      </c>
      <c r="B3" s="199" t="s">
        <v>536</v>
      </c>
      <c r="C3" s="84" t="s">
        <v>196</v>
      </c>
    </row>
    <row r="4" spans="1:3" ht="14.25">
      <c r="A4" s="43" t="s">
        <v>197</v>
      </c>
      <c r="B4" s="85">
        <v>23.89304778</v>
      </c>
      <c r="C4" s="15">
        <v>17.47232097466481</v>
      </c>
    </row>
    <row r="5" spans="1:3" ht="14.25">
      <c r="A5" s="5" t="s">
        <v>198</v>
      </c>
      <c r="B5" s="65">
        <v>11.1465</v>
      </c>
      <c r="C5" s="15">
        <v>19.822628325718895</v>
      </c>
    </row>
    <row r="6" spans="1:3" ht="14.25">
      <c r="A6" s="5" t="s">
        <v>199</v>
      </c>
      <c r="B6" s="65">
        <v>6.3313</v>
      </c>
      <c r="C6" s="23">
        <v>22.70436838637157</v>
      </c>
    </row>
    <row r="7" spans="1:3" ht="14.25">
      <c r="A7" s="5" t="s">
        <v>200</v>
      </c>
      <c r="B7" s="65">
        <v>6.4135</v>
      </c>
      <c r="C7" s="15">
        <v>9.128807214565256</v>
      </c>
    </row>
    <row r="8" spans="1:3" ht="14.25">
      <c r="A8" s="86" t="s">
        <v>201</v>
      </c>
      <c r="B8" s="22">
        <v>16.8436</v>
      </c>
      <c r="C8" s="15">
        <v>16.12351688050245</v>
      </c>
    </row>
    <row r="9" spans="1:3" ht="13.5" customHeight="1">
      <c r="A9" s="19" t="s">
        <v>202</v>
      </c>
      <c r="B9" s="22"/>
      <c r="C9" s="15"/>
    </row>
    <row r="10" spans="1:3" ht="13.5" customHeight="1">
      <c r="A10" s="5" t="s">
        <v>203</v>
      </c>
      <c r="B10" s="22">
        <v>35.932</v>
      </c>
      <c r="C10" s="15">
        <v>61.32247434159132</v>
      </c>
    </row>
    <row r="11" spans="1:220" ht="14.25">
      <c r="A11" s="5" t="s">
        <v>204</v>
      </c>
      <c r="B11" s="22">
        <v>2.3488</v>
      </c>
      <c r="C11" s="15">
        <v>22.819493829742733</v>
      </c>
      <c r="HD11"/>
      <c r="HE11"/>
      <c r="HF11"/>
      <c r="HG11"/>
      <c r="HH11"/>
      <c r="HI11"/>
      <c r="HJ11"/>
      <c r="HK11"/>
      <c r="HL11"/>
    </row>
    <row r="12" spans="1:220" ht="14.25">
      <c r="A12" s="5" t="s">
        <v>205</v>
      </c>
      <c r="B12" s="22">
        <v>3.6276</v>
      </c>
      <c r="C12" s="15">
        <v>28.96299193003662</v>
      </c>
      <c r="HD12"/>
      <c r="HE12"/>
      <c r="HF12"/>
      <c r="HG12"/>
      <c r="HH12"/>
      <c r="HI12"/>
      <c r="HJ12"/>
      <c r="HK12"/>
      <c r="HL12"/>
    </row>
    <row r="13" spans="1:220" ht="14.25">
      <c r="A13" s="20" t="s">
        <v>206</v>
      </c>
      <c r="B13" s="47">
        <v>3.6665</v>
      </c>
      <c r="C13" s="76">
        <v>-16.000366560516852</v>
      </c>
      <c r="HD13"/>
      <c r="HE13"/>
      <c r="HF13"/>
      <c r="HG13"/>
      <c r="HH13"/>
      <c r="HI13"/>
      <c r="HJ13"/>
      <c r="HK13"/>
      <c r="HL13"/>
    </row>
    <row r="14" spans="1:2" ht="14.25">
      <c r="A14" s="19"/>
      <c r="B14" s="5"/>
    </row>
    <row r="15" ht="14.25">
      <c r="A15" s="5"/>
    </row>
    <row r="16" ht="14.25">
      <c r="A16" s="5"/>
    </row>
    <row r="17" ht="14.25">
      <c r="A17" s="5"/>
    </row>
    <row r="18" ht="14.25">
      <c r="A18" s="5"/>
    </row>
    <row r="19" ht="14.25">
      <c r="A19" s="2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zoomScalePageLayoutView="0" workbookViewId="0" topLeftCell="A1">
      <selection activeCell="C3" sqref="C3:C9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2" customWidth="1"/>
  </cols>
  <sheetData>
    <row r="1" spans="1:2" ht="21.75" customHeight="1">
      <c r="A1" s="19" t="s">
        <v>207</v>
      </c>
      <c r="B1" s="19"/>
    </row>
    <row r="2" spans="1:3" ht="27.75" customHeight="1">
      <c r="A2" s="87" t="s">
        <v>208</v>
      </c>
      <c r="B2" s="200" t="s">
        <v>536</v>
      </c>
      <c r="C2" s="84" t="s">
        <v>196</v>
      </c>
    </row>
    <row r="3" spans="1:226" ht="14.25">
      <c r="A3" s="43" t="s">
        <v>209</v>
      </c>
      <c r="B3" s="89">
        <v>175463</v>
      </c>
      <c r="C3" s="15">
        <v>20.38792985152455</v>
      </c>
      <c r="HN3"/>
      <c r="HO3"/>
      <c r="HP3"/>
      <c r="HQ3"/>
      <c r="HR3"/>
    </row>
    <row r="4" spans="1:226" ht="14.25">
      <c r="A4" s="5" t="s">
        <v>210</v>
      </c>
      <c r="B4" s="90">
        <v>13128</v>
      </c>
      <c r="C4" s="15">
        <v>-47.2453285111513</v>
      </c>
      <c r="HN4"/>
      <c r="HO4"/>
      <c r="HP4"/>
      <c r="HQ4"/>
      <c r="HR4"/>
    </row>
    <row r="5" spans="1:226" ht="14.25">
      <c r="A5" s="5" t="s">
        <v>211</v>
      </c>
      <c r="B5" s="90">
        <v>493</v>
      </c>
      <c r="C5" s="15">
        <v>-48.159831756046266</v>
      </c>
      <c r="HN5"/>
      <c r="HO5"/>
      <c r="HP5"/>
      <c r="HQ5"/>
      <c r="HR5"/>
    </row>
    <row r="6" spans="1:226" ht="14.25">
      <c r="A6" s="5" t="s">
        <v>212</v>
      </c>
      <c r="B6" s="90">
        <v>104036</v>
      </c>
      <c r="C6" s="15">
        <v>38.87947030476165</v>
      </c>
      <c r="HN6"/>
      <c r="HO6"/>
      <c r="HP6"/>
      <c r="HQ6"/>
      <c r="HR6"/>
    </row>
    <row r="7" spans="1:226" ht="14.25">
      <c r="A7" s="5" t="s">
        <v>213</v>
      </c>
      <c r="B7" s="90">
        <v>45354</v>
      </c>
      <c r="C7" s="15">
        <v>42.322779050428345</v>
      </c>
      <c r="HN7"/>
      <c r="HO7"/>
      <c r="HP7"/>
      <c r="HQ7"/>
      <c r="HR7"/>
    </row>
    <row r="8" spans="1:226" ht="14.25">
      <c r="A8" s="5" t="s">
        <v>214</v>
      </c>
      <c r="B8" s="90">
        <v>6471</v>
      </c>
      <c r="C8" s="15">
        <v>16.030123722431412</v>
      </c>
      <c r="HN8"/>
      <c r="HO8"/>
      <c r="HP8"/>
      <c r="HQ8"/>
      <c r="HR8"/>
    </row>
    <row r="9" spans="1:226" ht="14.25">
      <c r="A9" s="5" t="s">
        <v>215</v>
      </c>
      <c r="B9" s="90">
        <v>5981</v>
      </c>
      <c r="C9" s="15">
        <v>-20.854836575360594</v>
      </c>
      <c r="HN9"/>
      <c r="HO9"/>
      <c r="HP9"/>
      <c r="HQ9"/>
      <c r="HR9"/>
    </row>
    <row r="10" spans="1:226" ht="14.25">
      <c r="A10" s="5" t="s">
        <v>216</v>
      </c>
      <c r="B10" s="90">
        <v>53</v>
      </c>
      <c r="C10" s="15">
        <v>-72.53886010362694</v>
      </c>
      <c r="HN10"/>
      <c r="HO10"/>
      <c r="HP10"/>
      <c r="HQ10"/>
      <c r="HR10"/>
    </row>
    <row r="11" spans="1:226" ht="14.25">
      <c r="A11" s="5" t="s">
        <v>217</v>
      </c>
      <c r="B11" s="90">
        <v>83435</v>
      </c>
      <c r="C11" s="15">
        <v>17.42477552284178</v>
      </c>
      <c r="HN11"/>
      <c r="HO11"/>
      <c r="HP11"/>
      <c r="HQ11"/>
      <c r="HR11"/>
    </row>
    <row r="12" spans="1:226" ht="14.25">
      <c r="A12" s="5" t="s">
        <v>218</v>
      </c>
      <c r="B12" s="91">
        <v>54304</v>
      </c>
      <c r="C12" s="15">
        <v>0.43091490817627687</v>
      </c>
      <c r="HN12"/>
      <c r="HO12"/>
      <c r="HP12"/>
      <c r="HQ12"/>
      <c r="HR12"/>
    </row>
    <row r="13" spans="1:3" ht="14.25">
      <c r="A13" s="20" t="s">
        <v>219</v>
      </c>
      <c r="B13" s="92">
        <v>91975</v>
      </c>
      <c r="C13" s="76">
        <v>23.45471872860767</v>
      </c>
    </row>
    <row r="14" spans="1:2" ht="14.25">
      <c r="A14" s="19"/>
      <c r="B14" s="93"/>
    </row>
    <row r="15" spans="1:226" ht="14.25">
      <c r="A15" s="19"/>
      <c r="B15" s="2"/>
      <c r="HR15"/>
    </row>
    <row r="16" spans="1:2" ht="14.25">
      <c r="A16" s="5"/>
      <c r="B16" s="94"/>
    </row>
    <row r="17" spans="1:2" ht="14.25">
      <c r="A17" s="5"/>
      <c r="B17" s="94"/>
    </row>
    <row r="18" spans="1:2" ht="14.25">
      <c r="A18" s="5"/>
      <c r="B18" s="94"/>
    </row>
    <row r="19" spans="1:2" ht="14.25">
      <c r="A19" s="5"/>
      <c r="B19" s="94"/>
    </row>
    <row r="20" spans="1:2" ht="14.25">
      <c r="A20" s="5"/>
      <c r="B20" s="94"/>
    </row>
    <row r="21" spans="1:2" ht="14.25">
      <c r="A21" s="5"/>
      <c r="B21" s="94"/>
    </row>
    <row r="22" spans="1:2" ht="14.25">
      <c r="A22" s="5"/>
      <c r="B22" s="95"/>
    </row>
    <row r="23" spans="1:2" ht="14.25">
      <c r="A23" s="5"/>
      <c r="B23" s="94"/>
    </row>
    <row r="24" spans="1:2" ht="14.25">
      <c r="A24" s="5"/>
      <c r="B24" s="96"/>
    </row>
    <row r="25" spans="1:2" ht="14.25">
      <c r="A25" s="5"/>
      <c r="B25" s="94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zoomScalePageLayoutView="0" workbookViewId="0" topLeftCell="A1">
      <selection activeCell="J21" sqref="J21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2" customWidth="1"/>
  </cols>
  <sheetData>
    <row r="1" spans="1:3" ht="14.25">
      <c r="A1" s="332" t="s">
        <v>220</v>
      </c>
      <c r="B1" s="332"/>
      <c r="C1" s="332"/>
    </row>
    <row r="2" spans="1:3" ht="24">
      <c r="A2" s="88" t="s">
        <v>221</v>
      </c>
      <c r="B2" s="88" t="s">
        <v>222</v>
      </c>
      <c r="C2" s="88" t="s">
        <v>223</v>
      </c>
    </row>
    <row r="3" spans="1:3" ht="14.25">
      <c r="A3" s="43" t="s">
        <v>224</v>
      </c>
      <c r="B3" s="98">
        <v>692.1275958532</v>
      </c>
      <c r="C3" s="37">
        <v>35.867906046499996</v>
      </c>
    </row>
    <row r="4" spans="1:3" ht="14.25">
      <c r="A4" s="5" t="s">
        <v>225</v>
      </c>
      <c r="B4" s="17">
        <v>407.3658033712</v>
      </c>
      <c r="C4" s="38">
        <v>36.647150328399995</v>
      </c>
    </row>
    <row r="5" spans="1:3" ht="14.25">
      <c r="A5" s="5" t="s">
        <v>226</v>
      </c>
      <c r="B5" s="17">
        <v>145.49724079589998</v>
      </c>
      <c r="C5" s="38">
        <v>8.9495250414</v>
      </c>
    </row>
    <row r="6" spans="1:3" ht="14.25">
      <c r="A6" s="5" t="s">
        <v>227</v>
      </c>
      <c r="B6" s="17">
        <v>138.9452542713</v>
      </c>
      <c r="C6" s="38">
        <v>-9.9504161809</v>
      </c>
    </row>
    <row r="7" spans="1:3" ht="14.25">
      <c r="A7" s="5" t="s">
        <v>228</v>
      </c>
      <c r="B7" s="17">
        <v>0.2171632374</v>
      </c>
      <c r="C7" s="38">
        <v>0.1984210536</v>
      </c>
    </row>
    <row r="8" spans="1:3" ht="14.25">
      <c r="A8" s="19" t="s">
        <v>229</v>
      </c>
      <c r="B8" s="17">
        <v>485.3007194518</v>
      </c>
      <c r="C8" s="38">
        <v>32.0304270186</v>
      </c>
    </row>
    <row r="9" spans="1:3" ht="14.25">
      <c r="A9" s="5" t="s">
        <v>230</v>
      </c>
      <c r="B9" s="17">
        <v>181.5988839497</v>
      </c>
      <c r="C9" s="38">
        <v>12.5543944114</v>
      </c>
    </row>
    <row r="10" spans="1:3" ht="14.25">
      <c r="A10" s="5" t="s">
        <v>231</v>
      </c>
      <c r="B10" s="17">
        <v>25.455787589</v>
      </c>
      <c r="C10" s="38">
        <v>-0.42190971790000004</v>
      </c>
    </row>
    <row r="11" spans="1:3" ht="14.25">
      <c r="A11" s="5" t="s">
        <v>232</v>
      </c>
      <c r="B11" s="17">
        <v>156.14309636069999</v>
      </c>
      <c r="C11" s="38">
        <v>12.9763041293</v>
      </c>
    </row>
    <row r="12" spans="1:3" ht="14.25">
      <c r="A12" s="5" t="s">
        <v>233</v>
      </c>
      <c r="B12" s="17">
        <v>303.6806044456</v>
      </c>
      <c r="C12" s="38">
        <v>19.469564633399997</v>
      </c>
    </row>
    <row r="13" spans="1:3" ht="14.25">
      <c r="A13" s="5" t="s">
        <v>231</v>
      </c>
      <c r="B13" s="17">
        <v>102.2732454966</v>
      </c>
      <c r="C13" s="38">
        <v>5.1914935613</v>
      </c>
    </row>
    <row r="14" spans="1:3" ht="14.25">
      <c r="A14" s="5" t="s">
        <v>232</v>
      </c>
      <c r="B14" s="17">
        <v>176.8285321338</v>
      </c>
      <c r="C14" s="38">
        <v>18.9857083054</v>
      </c>
    </row>
    <row r="15" spans="1:3" ht="14.25">
      <c r="A15" s="20" t="s">
        <v>234</v>
      </c>
      <c r="B15" s="193">
        <v>24.1464337904</v>
      </c>
      <c r="C15" s="42">
        <v>-4.7133372333</v>
      </c>
    </row>
    <row r="16" spans="227:229" ht="14.25">
      <c r="HS16"/>
      <c r="HT16"/>
      <c r="HU16"/>
    </row>
    <row r="17" spans="4:229" ht="18" customHeight="1">
      <c r="D17" s="190"/>
      <c r="HM17"/>
      <c r="HN17"/>
      <c r="HO17"/>
      <c r="HP17"/>
      <c r="HQ17"/>
      <c r="HR17"/>
      <c r="HS17"/>
      <c r="HT17"/>
      <c r="HU17"/>
    </row>
    <row r="18" spans="4:229" ht="18" customHeight="1">
      <c r="D18" s="38"/>
      <c r="HM18"/>
      <c r="HN18"/>
      <c r="HO18"/>
      <c r="HP18"/>
      <c r="HQ18"/>
      <c r="HR18"/>
      <c r="HS18"/>
      <c r="HT18"/>
      <c r="HU18"/>
    </row>
    <row r="19" spans="4:229" ht="18" customHeight="1">
      <c r="D19" s="38"/>
      <c r="HP19"/>
      <c r="HQ19"/>
      <c r="HR19"/>
      <c r="HS19"/>
      <c r="HT19"/>
      <c r="HU19"/>
    </row>
    <row r="20" spans="4:229" ht="18" customHeight="1">
      <c r="D20" s="38"/>
      <c r="HP20"/>
      <c r="HQ20"/>
      <c r="HR20"/>
      <c r="HS20"/>
      <c r="HT20"/>
      <c r="HU20"/>
    </row>
    <row r="21" spans="4:229" ht="18" customHeight="1">
      <c r="D21" s="38"/>
      <c r="HP21"/>
      <c r="HQ21"/>
      <c r="HR21"/>
      <c r="HS21"/>
      <c r="HT21"/>
      <c r="HU21"/>
    </row>
    <row r="22" spans="4:229" ht="18" customHeight="1">
      <c r="D22" s="38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8"/>
      <c r="HP23"/>
      <c r="HQ23"/>
      <c r="HR23"/>
      <c r="HS23"/>
      <c r="HT23"/>
      <c r="HU23"/>
    </row>
    <row r="24" ht="18" customHeight="1">
      <c r="D24" s="38"/>
    </row>
    <row r="25" spans="4:229" ht="14.25">
      <c r="D25" s="38"/>
      <c r="HP25"/>
      <c r="HQ25"/>
      <c r="HR25"/>
      <c r="HS25"/>
      <c r="HT25"/>
      <c r="HU25"/>
    </row>
    <row r="26" spans="4:229" ht="14.25">
      <c r="D26" s="38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8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8"/>
      <c r="HP28"/>
      <c r="HQ28"/>
      <c r="HR28"/>
      <c r="HS28"/>
      <c r="HT28"/>
      <c r="HU28"/>
    </row>
    <row r="29" spans="1:229" ht="14.25">
      <c r="A29" s="192"/>
      <c r="B29" s="192"/>
      <c r="C29" s="192"/>
      <c r="D29" s="38"/>
      <c r="HP29"/>
      <c r="HQ29"/>
      <c r="HR29"/>
      <c r="HS29"/>
      <c r="HT29"/>
      <c r="HU29"/>
    </row>
    <row r="30" spans="1:4" ht="40.5" customHeight="1">
      <c r="A30" s="333"/>
      <c r="B30" s="333"/>
      <c r="C30" s="333"/>
      <c r="D30" s="191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1" header="0.8401727113198109" footer="0.49993747801292604"/>
  <pageSetup firstPageNumber="1" useFirstPageNumber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D29"/>
  <sheetViews>
    <sheetView zoomScalePageLayoutView="0" workbookViewId="0" topLeftCell="A1">
      <selection activeCell="P15" sqref="P15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8.75390625" style="0" customWidth="1"/>
    <col min="4" max="4" width="9.00390625" style="2" customWidth="1"/>
    <col min="5" max="16384" width="7.875" style="2" customWidth="1"/>
  </cols>
  <sheetData>
    <row r="1" spans="1:4" ht="14.25">
      <c r="A1" s="19" t="s">
        <v>235</v>
      </c>
      <c r="B1" s="19"/>
      <c r="C1" s="19"/>
      <c r="D1" s="19"/>
    </row>
    <row r="2" spans="1:4" ht="14.25">
      <c r="A2" s="99"/>
      <c r="B2" s="99" t="s">
        <v>236</v>
      </c>
      <c r="C2" s="201" t="s">
        <v>536</v>
      </c>
      <c r="D2" s="100" t="s">
        <v>237</v>
      </c>
    </row>
    <row r="3" spans="1:4" ht="18.75" customHeight="1">
      <c r="A3" s="19" t="s">
        <v>238</v>
      </c>
      <c r="B3" s="101" t="s">
        <v>239</v>
      </c>
      <c r="C3" s="102">
        <v>89428</v>
      </c>
      <c r="D3" s="231">
        <v>0.69</v>
      </c>
    </row>
    <row r="4" spans="1:4" ht="18.75" customHeight="1">
      <c r="A4" s="19" t="s">
        <v>240</v>
      </c>
      <c r="B4" s="101"/>
      <c r="C4" s="11"/>
      <c r="D4" s="103"/>
    </row>
    <row r="5" spans="1:4" ht="14.25">
      <c r="A5" s="5" t="s">
        <v>241</v>
      </c>
      <c r="B5" s="101" t="s">
        <v>239</v>
      </c>
      <c r="C5" s="102">
        <v>3938</v>
      </c>
      <c r="D5" s="231">
        <v>0.72</v>
      </c>
    </row>
    <row r="6" spans="1:4" ht="14.25">
      <c r="A6" s="5" t="s">
        <v>242</v>
      </c>
      <c r="B6" s="101" t="s">
        <v>243</v>
      </c>
      <c r="C6" s="16">
        <v>370.02062</v>
      </c>
      <c r="D6" s="231">
        <v>1.310307349582017</v>
      </c>
    </row>
    <row r="7" spans="1:4" ht="14.25">
      <c r="A7" s="5" t="s">
        <v>244</v>
      </c>
      <c r="B7" s="101" t="s">
        <v>239</v>
      </c>
      <c r="C7" s="102">
        <v>41</v>
      </c>
      <c r="D7" s="231">
        <v>24.242424242424242</v>
      </c>
    </row>
    <row r="8" spans="1:4" ht="14.25">
      <c r="A8" s="5" t="s">
        <v>245</v>
      </c>
      <c r="B8" s="101" t="s">
        <v>243</v>
      </c>
      <c r="C8" s="16">
        <v>11.676</v>
      </c>
      <c r="D8" s="231">
        <v>207.50592573084012</v>
      </c>
    </row>
    <row r="9" spans="1:2" ht="14.25">
      <c r="A9" s="19" t="s">
        <v>246</v>
      </c>
      <c r="B9" s="101"/>
    </row>
    <row r="10" spans="1:4" ht="14.25">
      <c r="A10" s="5" t="s">
        <v>241</v>
      </c>
      <c r="B10" s="101" t="s">
        <v>239</v>
      </c>
      <c r="C10" s="102">
        <v>182</v>
      </c>
      <c r="D10" s="231">
        <v>1.1111111111111112</v>
      </c>
    </row>
    <row r="11" spans="1:4" ht="14.25">
      <c r="A11" s="5" t="s">
        <v>247</v>
      </c>
      <c r="B11" s="101" t="s">
        <v>248</v>
      </c>
      <c r="C11" s="38">
        <v>92774.09</v>
      </c>
      <c r="D11" s="16">
        <v>0.135479694937536</v>
      </c>
    </row>
    <row r="12" spans="1:4" ht="14.25">
      <c r="A12" s="5" t="s">
        <v>249</v>
      </c>
      <c r="B12" s="101" t="s">
        <v>239</v>
      </c>
      <c r="C12" s="102">
        <v>2</v>
      </c>
      <c r="D12" s="16">
        <v>100</v>
      </c>
    </row>
    <row r="13" spans="1:4" ht="14.25">
      <c r="A13" s="5" t="s">
        <v>250</v>
      </c>
      <c r="B13" s="101" t="s">
        <v>248</v>
      </c>
      <c r="C13" s="16">
        <v>50</v>
      </c>
      <c r="D13" s="16">
        <v>100</v>
      </c>
    </row>
    <row r="14" spans="1:4" ht="14.25">
      <c r="A14" s="19" t="s">
        <v>251</v>
      </c>
      <c r="B14" s="101"/>
      <c r="C14" s="102"/>
      <c r="D14" s="45"/>
    </row>
    <row r="15" spans="1:4" ht="14.25">
      <c r="A15" s="5" t="s">
        <v>241</v>
      </c>
      <c r="B15" s="101" t="s">
        <v>239</v>
      </c>
      <c r="C15" s="102">
        <v>17619</v>
      </c>
      <c r="D15" s="16">
        <v>4.650748396293657</v>
      </c>
    </row>
    <row r="16" spans="1:4" ht="14.25">
      <c r="A16" s="5" t="s">
        <v>242</v>
      </c>
      <c r="B16" s="101" t="s">
        <v>243</v>
      </c>
      <c r="C16" s="22">
        <v>474.25965599999995</v>
      </c>
      <c r="D16" s="16">
        <v>4.626619333113806</v>
      </c>
    </row>
    <row r="17" spans="1:4" ht="14.25">
      <c r="A17" s="5" t="s">
        <v>244</v>
      </c>
      <c r="B17" s="101" t="s">
        <v>239</v>
      </c>
      <c r="C17" s="104">
        <v>674</v>
      </c>
      <c r="D17" s="16">
        <v>-0.14814814814814814</v>
      </c>
    </row>
    <row r="18" spans="1:4" ht="14.25">
      <c r="A18" s="5" t="s">
        <v>245</v>
      </c>
      <c r="B18" s="101" t="s">
        <v>243</v>
      </c>
      <c r="C18" s="16">
        <v>21.5572</v>
      </c>
      <c r="D18" s="16">
        <v>-5.801642130837364</v>
      </c>
    </row>
    <row r="19" spans="1:4" ht="14.25">
      <c r="A19" s="19" t="s">
        <v>252</v>
      </c>
      <c r="B19" s="101"/>
      <c r="C19" s="102"/>
      <c r="D19" s="45"/>
    </row>
    <row r="20" spans="1:4" ht="14.25">
      <c r="A20" s="5" t="s">
        <v>253</v>
      </c>
      <c r="B20" s="101" t="s">
        <v>239</v>
      </c>
      <c r="C20" s="102">
        <v>66051</v>
      </c>
      <c r="D20" s="16">
        <v>-0.3725602582280008</v>
      </c>
    </row>
    <row r="21" spans="1:4" ht="14.25">
      <c r="A21" s="5" t="s">
        <v>254</v>
      </c>
      <c r="B21" s="101" t="s">
        <v>243</v>
      </c>
      <c r="C21" s="16">
        <v>62.82376</v>
      </c>
      <c r="D21" s="16">
        <v>2.8383957450172854</v>
      </c>
    </row>
    <row r="22" spans="1:4" ht="14.25">
      <c r="A22" s="5" t="s">
        <v>244</v>
      </c>
      <c r="B22" s="101" t="s">
        <v>239</v>
      </c>
      <c r="C22" s="105">
        <v>2436</v>
      </c>
      <c r="D22" s="16">
        <v>39.04109589041096</v>
      </c>
    </row>
    <row r="23" spans="1:4" ht="14.25">
      <c r="A23" s="5" t="s">
        <v>255</v>
      </c>
      <c r="B23" s="101" t="s">
        <v>243</v>
      </c>
      <c r="C23" s="106">
        <v>2.731</v>
      </c>
      <c r="D23" s="16">
        <v>0.7857673225306868</v>
      </c>
    </row>
    <row r="24" spans="1:4" ht="14.25">
      <c r="A24" s="19" t="s">
        <v>256</v>
      </c>
      <c r="B24" s="101"/>
      <c r="C24" s="102"/>
      <c r="D24" s="45"/>
    </row>
    <row r="25" spans="1:4" ht="14.25">
      <c r="A25" s="5" t="s">
        <v>257</v>
      </c>
      <c r="B25" s="101" t="s">
        <v>239</v>
      </c>
      <c r="C25" s="105">
        <v>1638</v>
      </c>
      <c r="D25" s="16">
        <v>3.1486146095717884</v>
      </c>
    </row>
    <row r="26" spans="1:4" ht="14.25">
      <c r="A26" s="5" t="s">
        <v>258</v>
      </c>
      <c r="B26" s="101" t="s">
        <v>243</v>
      </c>
      <c r="C26" s="16">
        <v>38.491682</v>
      </c>
      <c r="D26" s="16">
        <v>4.18818753010945</v>
      </c>
    </row>
    <row r="27" spans="1:4" ht="14.25">
      <c r="A27" s="5" t="s">
        <v>244</v>
      </c>
      <c r="B27" s="101" t="s">
        <v>239</v>
      </c>
      <c r="C27" s="102">
        <v>54</v>
      </c>
      <c r="D27" s="16">
        <v>3.8461538461538463</v>
      </c>
    </row>
    <row r="28" spans="1:4" ht="14.25">
      <c r="A28" s="20" t="s">
        <v>259</v>
      </c>
      <c r="B28" s="107" t="s">
        <v>260</v>
      </c>
      <c r="C28" s="39">
        <v>1.5576</v>
      </c>
      <c r="D28" s="39">
        <v>-6.8030874169807936</v>
      </c>
    </row>
    <row r="29" spans="1:4" ht="15" customHeight="1">
      <c r="A29" s="334" t="s">
        <v>261</v>
      </c>
      <c r="B29" s="334"/>
      <c r="C29" s="334"/>
      <c r="D29" s="334"/>
    </row>
  </sheetData>
  <sheetProtection/>
  <mergeCells count="1">
    <mergeCell ref="A29:D29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HM121"/>
  <sheetViews>
    <sheetView zoomScalePageLayoutView="0" workbookViewId="0" topLeftCell="A10">
      <selection activeCell="A39" sqref="A39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218" width="7.875" style="2" customWidth="1"/>
    <col min="219" max="221" width="9.00390625" style="2" customWidth="1"/>
  </cols>
  <sheetData>
    <row r="1" spans="1:3" ht="21.75" customHeight="1">
      <c r="A1" s="329" t="s">
        <v>472</v>
      </c>
      <c r="B1" s="329"/>
      <c r="C1" s="329"/>
    </row>
    <row r="2" spans="1:3" ht="22.5" customHeight="1">
      <c r="A2" s="243" t="s">
        <v>431</v>
      </c>
      <c r="B2" s="9" t="s">
        <v>537</v>
      </c>
      <c r="C2" s="194" t="s">
        <v>536</v>
      </c>
    </row>
    <row r="3" spans="1:7" ht="14.25">
      <c r="A3" s="43" t="s">
        <v>262</v>
      </c>
      <c r="B3" s="230">
        <v>102.22838558</v>
      </c>
      <c r="C3" s="230">
        <v>102.42826718</v>
      </c>
      <c r="E3" s="175"/>
      <c r="F3" s="175"/>
      <c r="G3" s="232"/>
    </row>
    <row r="4" spans="1:218" ht="15" customHeight="1">
      <c r="A4" s="79" t="s">
        <v>263</v>
      </c>
      <c r="B4" s="23">
        <v>101.78021073</v>
      </c>
      <c r="C4" s="23">
        <v>102.22735731</v>
      </c>
      <c r="E4" s="175"/>
      <c r="F4" s="175"/>
      <c r="G4" s="232"/>
      <c r="HC4"/>
      <c r="HD4"/>
      <c r="HE4"/>
      <c r="HF4"/>
      <c r="HG4"/>
      <c r="HH4"/>
      <c r="HI4"/>
      <c r="HJ4"/>
    </row>
    <row r="5" spans="1:218" ht="15" customHeight="1">
      <c r="A5" s="79" t="s">
        <v>264</v>
      </c>
      <c r="B5" s="23">
        <v>102.68391509</v>
      </c>
      <c r="C5" s="23">
        <v>102.4315415</v>
      </c>
      <c r="E5" s="175"/>
      <c r="F5" s="175"/>
      <c r="G5" s="232"/>
      <c r="HC5"/>
      <c r="HD5"/>
      <c r="HE5"/>
      <c r="HF5"/>
      <c r="HG5"/>
      <c r="HH5"/>
      <c r="HI5"/>
      <c r="HJ5"/>
    </row>
    <row r="6" spans="1:218" ht="15" customHeight="1">
      <c r="A6" s="79" t="s">
        <v>265</v>
      </c>
      <c r="B6" s="23">
        <v>111.34343402</v>
      </c>
      <c r="C6" s="23">
        <v>111.18716698</v>
      </c>
      <c r="E6" s="175"/>
      <c r="F6" s="175"/>
      <c r="G6" s="232"/>
      <c r="HC6"/>
      <c r="HD6"/>
      <c r="HE6"/>
      <c r="HF6"/>
      <c r="HG6"/>
      <c r="HH6"/>
      <c r="HI6"/>
      <c r="HJ6"/>
    </row>
    <row r="7" spans="1:218" ht="15" customHeight="1">
      <c r="A7" s="79" t="s">
        <v>266</v>
      </c>
      <c r="B7" s="23">
        <v>92.18813784</v>
      </c>
      <c r="C7" s="23">
        <v>94.01984795</v>
      </c>
      <c r="E7" s="175"/>
      <c r="F7" s="175"/>
      <c r="G7" s="232"/>
      <c r="HC7"/>
      <c r="HD7"/>
      <c r="HE7"/>
      <c r="HF7"/>
      <c r="HG7"/>
      <c r="HH7"/>
      <c r="HI7"/>
      <c r="HJ7"/>
    </row>
    <row r="8" spans="1:218" ht="15" customHeight="1">
      <c r="A8" s="79" t="s">
        <v>267</v>
      </c>
      <c r="B8" s="23">
        <v>100.64432559</v>
      </c>
      <c r="C8" s="23">
        <v>100.72284937</v>
      </c>
      <c r="E8" s="175"/>
      <c r="F8" s="175"/>
      <c r="G8" s="232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</row>
    <row r="9" spans="1:218" ht="15" customHeight="1">
      <c r="A9" s="79" t="s">
        <v>268</v>
      </c>
      <c r="B9" s="23">
        <v>102.25052115</v>
      </c>
      <c r="C9" s="23">
        <v>102.26623904</v>
      </c>
      <c r="E9" s="175"/>
      <c r="F9" s="175"/>
      <c r="G9" s="232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</row>
    <row r="10" spans="1:218" ht="15" customHeight="1">
      <c r="A10" s="79" t="s">
        <v>269</v>
      </c>
      <c r="B10" s="23">
        <v>100.83552704</v>
      </c>
      <c r="C10" s="23">
        <v>100.83722871</v>
      </c>
      <c r="E10" s="175"/>
      <c r="F10" s="175"/>
      <c r="G10" s="232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</row>
    <row r="11" spans="1:218" ht="15" customHeight="1">
      <c r="A11" s="79" t="s">
        <v>270</v>
      </c>
      <c r="B11" s="23">
        <v>100.81052146</v>
      </c>
      <c r="C11" s="23">
        <v>100.88406479</v>
      </c>
      <c r="E11" s="175"/>
      <c r="F11" s="175"/>
      <c r="G11" s="232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</row>
    <row r="12" spans="1:218" ht="15" customHeight="1">
      <c r="A12" s="79" t="s">
        <v>271</v>
      </c>
      <c r="B12" s="23">
        <v>101.52139014</v>
      </c>
      <c r="C12" s="108">
        <v>101.29808307</v>
      </c>
      <c r="E12" s="175"/>
      <c r="F12" s="175"/>
      <c r="G12" s="23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</row>
    <row r="13" spans="1:218" ht="15" customHeight="1">
      <c r="A13" s="79" t="s">
        <v>272</v>
      </c>
      <c r="B13" s="23">
        <v>110.57809289</v>
      </c>
      <c r="C13" s="23">
        <v>111.61267899</v>
      </c>
      <c r="E13" s="175"/>
      <c r="F13" s="175"/>
      <c r="G13" s="232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</row>
    <row r="14" spans="1:218" ht="15" customHeight="1">
      <c r="A14" s="79" t="s">
        <v>273</v>
      </c>
      <c r="B14" s="23">
        <v>99.9480615</v>
      </c>
      <c r="C14" s="23">
        <v>99.78528546</v>
      </c>
      <c r="E14" s="175"/>
      <c r="F14" s="175"/>
      <c r="G14" s="232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</row>
    <row r="15" spans="1:221" ht="13.5" customHeight="1">
      <c r="A15" s="109" t="s">
        <v>274</v>
      </c>
      <c r="B15" s="18">
        <v>101.10763775</v>
      </c>
      <c r="C15" s="18">
        <v>101.49840592</v>
      </c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F15"/>
      <c r="HG15"/>
      <c r="HH15"/>
      <c r="HI15"/>
      <c r="HJ15"/>
      <c r="HK15"/>
      <c r="HL15"/>
      <c r="HM15"/>
    </row>
    <row r="16" spans="1:221" ht="14.25">
      <c r="A16" s="19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F16"/>
      <c r="HG16"/>
      <c r="HH16"/>
      <c r="HI16"/>
      <c r="HJ16"/>
      <c r="HK16"/>
      <c r="HL16"/>
      <c r="HM16"/>
    </row>
    <row r="17" spans="203:221" ht="14.25">
      <c r="GU17"/>
      <c r="GV17"/>
      <c r="GW17"/>
      <c r="GX17"/>
      <c r="GY17"/>
      <c r="GZ17"/>
      <c r="HA17"/>
      <c r="HB17"/>
      <c r="HF17"/>
      <c r="HG17"/>
      <c r="HH17"/>
      <c r="HI17"/>
      <c r="HJ17"/>
      <c r="HK17"/>
      <c r="HL17"/>
      <c r="HM17"/>
    </row>
    <row r="18" spans="1:221" ht="14.25">
      <c r="A18" s="19"/>
      <c r="GU18"/>
      <c r="GV18"/>
      <c r="GW18"/>
      <c r="GX18"/>
      <c r="GY18"/>
      <c r="GZ18"/>
      <c r="HA18"/>
      <c r="HB18"/>
      <c r="HF18"/>
      <c r="HG18"/>
      <c r="HH18"/>
      <c r="HI18"/>
      <c r="HJ18"/>
      <c r="HK18"/>
      <c r="HL18"/>
      <c r="HM18"/>
    </row>
    <row r="19" spans="2:221" ht="15.75" customHeight="1">
      <c r="B19" s="110" t="s">
        <v>275</v>
      </c>
      <c r="GU19"/>
      <c r="GV19"/>
      <c r="GW19"/>
      <c r="GX19"/>
      <c r="GY19"/>
      <c r="GZ19"/>
      <c r="HA19"/>
      <c r="HB19"/>
      <c r="HF19"/>
      <c r="HG19"/>
      <c r="HH19"/>
      <c r="HI19"/>
      <c r="HJ19"/>
      <c r="HK19"/>
      <c r="HL19"/>
      <c r="HM19"/>
    </row>
    <row r="20" spans="203:221" ht="14.25">
      <c r="GU20"/>
      <c r="GV20"/>
      <c r="GW20"/>
      <c r="GX20"/>
      <c r="GY20"/>
      <c r="GZ20"/>
      <c r="HA20"/>
      <c r="HB20"/>
      <c r="HF20"/>
      <c r="HG20"/>
      <c r="HH20"/>
      <c r="HI20"/>
      <c r="HJ20"/>
      <c r="HK20"/>
      <c r="HL20"/>
      <c r="HM20"/>
    </row>
    <row r="21" spans="203:221" ht="14.25">
      <c r="GU21"/>
      <c r="GV21"/>
      <c r="GW21"/>
      <c r="GX21"/>
      <c r="GY21"/>
      <c r="GZ21"/>
      <c r="HA21"/>
      <c r="HB21"/>
      <c r="HF21"/>
      <c r="HG21"/>
      <c r="HH21"/>
      <c r="HI21"/>
      <c r="HJ21"/>
      <c r="HK21"/>
      <c r="HL21"/>
      <c r="HM21"/>
    </row>
    <row r="22" spans="203:221" ht="14.25">
      <c r="GU22"/>
      <c r="GV22"/>
      <c r="GW22"/>
      <c r="GX22"/>
      <c r="GY22"/>
      <c r="GZ22"/>
      <c r="HA22"/>
      <c r="HB22"/>
      <c r="HF22"/>
      <c r="HG22"/>
      <c r="HH22"/>
      <c r="HI22"/>
      <c r="HJ22"/>
      <c r="HK22"/>
      <c r="HL22"/>
      <c r="HM22"/>
    </row>
    <row r="23" spans="211:221" ht="14.25">
      <c r="HC23"/>
      <c r="HD23"/>
      <c r="HE23"/>
      <c r="HF23"/>
      <c r="HG23"/>
      <c r="HH23"/>
      <c r="HI23"/>
      <c r="HJ23"/>
      <c r="HK23"/>
      <c r="HL23"/>
      <c r="HM23"/>
    </row>
    <row r="24" spans="211:221" ht="14.25">
      <c r="HC24"/>
      <c r="HD24"/>
      <c r="HE24"/>
      <c r="HF24"/>
      <c r="HG24"/>
      <c r="HH24"/>
      <c r="HI24"/>
      <c r="HJ24"/>
      <c r="HK24"/>
      <c r="HL24"/>
      <c r="HM24"/>
    </row>
    <row r="25" spans="211:221" ht="14.25">
      <c r="HC25"/>
      <c r="HD25"/>
      <c r="HE25"/>
      <c r="HF25"/>
      <c r="HG25"/>
      <c r="HH25"/>
      <c r="HI25"/>
      <c r="HJ25"/>
      <c r="HK25"/>
      <c r="HL25"/>
      <c r="HM25"/>
    </row>
    <row r="26" spans="211:221" ht="14.25">
      <c r="HC26"/>
      <c r="HD26"/>
      <c r="HE26"/>
      <c r="HF26"/>
      <c r="HG26"/>
      <c r="HH26"/>
      <c r="HI26"/>
      <c r="HJ26"/>
      <c r="HK26"/>
      <c r="HL26"/>
      <c r="HM26"/>
    </row>
    <row r="27" spans="211:221" ht="14.25">
      <c r="HC27"/>
      <c r="HD27"/>
      <c r="HE27"/>
      <c r="HF27"/>
      <c r="HG27"/>
      <c r="HH27"/>
      <c r="HI27"/>
      <c r="HJ27"/>
      <c r="HK27"/>
      <c r="HL27"/>
      <c r="HM27"/>
    </row>
    <row r="28" spans="211:221" ht="14.25">
      <c r="HC28"/>
      <c r="HD28"/>
      <c r="HE28"/>
      <c r="HF28"/>
      <c r="HG28"/>
      <c r="HH28"/>
      <c r="HI28"/>
      <c r="HJ28"/>
      <c r="HK28"/>
      <c r="HL28"/>
      <c r="HM28"/>
    </row>
    <row r="29" spans="211:221" ht="14.25">
      <c r="HC29"/>
      <c r="HD29"/>
      <c r="HE29"/>
      <c r="HF29"/>
      <c r="HG29"/>
      <c r="HH29"/>
      <c r="HI29"/>
      <c r="HJ29"/>
      <c r="HK29"/>
      <c r="HL29"/>
      <c r="HM29"/>
    </row>
    <row r="30" spans="211:221" ht="14.25">
      <c r="HC30"/>
      <c r="HD30"/>
      <c r="HE30"/>
      <c r="HF30"/>
      <c r="HG30"/>
      <c r="HH30"/>
      <c r="HI30"/>
      <c r="HJ30"/>
      <c r="HK30"/>
      <c r="HL30"/>
      <c r="HM30"/>
    </row>
    <row r="31" spans="211:221" ht="14.25">
      <c r="HC31"/>
      <c r="HD31"/>
      <c r="HE31"/>
      <c r="HF31"/>
      <c r="HG31"/>
      <c r="HH31"/>
      <c r="HI31"/>
      <c r="HJ31"/>
      <c r="HK31"/>
      <c r="HL31"/>
      <c r="HM31"/>
    </row>
    <row r="32" spans="211:221" ht="14.25">
      <c r="HC32"/>
      <c r="HD32"/>
      <c r="HE32"/>
      <c r="HF32"/>
      <c r="HG32"/>
      <c r="HH32"/>
      <c r="HI32"/>
      <c r="HJ32"/>
      <c r="HK32"/>
      <c r="HL32"/>
      <c r="HM32"/>
    </row>
    <row r="33" spans="211:221" ht="14.25">
      <c r="HC33"/>
      <c r="HD33"/>
      <c r="HE33"/>
      <c r="HF33"/>
      <c r="HG33"/>
      <c r="HH33"/>
      <c r="HI33"/>
      <c r="HJ33"/>
      <c r="HK33"/>
      <c r="HL33"/>
      <c r="HM33"/>
    </row>
    <row r="34" spans="211:221" ht="14.25">
      <c r="HC34"/>
      <c r="HD34"/>
      <c r="HE34"/>
      <c r="HF34"/>
      <c r="HG34"/>
      <c r="HH34"/>
      <c r="HI34"/>
      <c r="HJ34"/>
      <c r="HK34"/>
      <c r="HL34"/>
      <c r="HM34"/>
    </row>
    <row r="35" spans="211:221" ht="14.25">
      <c r="HC35"/>
      <c r="HD35"/>
      <c r="HE35"/>
      <c r="HF35"/>
      <c r="HG35"/>
      <c r="HH35"/>
      <c r="HI35"/>
      <c r="HJ35"/>
      <c r="HK35"/>
      <c r="HL35"/>
      <c r="HM35"/>
    </row>
    <row r="36" spans="211:221" ht="14.25">
      <c r="HC36"/>
      <c r="HD36"/>
      <c r="HE36"/>
      <c r="HF36"/>
      <c r="HG36"/>
      <c r="HH36"/>
      <c r="HI36"/>
      <c r="HJ36"/>
      <c r="HK36"/>
      <c r="HL36"/>
      <c r="HM36"/>
    </row>
    <row r="37" spans="211:221" ht="14.25">
      <c r="HC37"/>
      <c r="HD37"/>
      <c r="HE37"/>
      <c r="HF37"/>
      <c r="HG37"/>
      <c r="HH37"/>
      <c r="HI37"/>
      <c r="HJ37"/>
      <c r="HK37"/>
      <c r="HL37"/>
      <c r="HM37"/>
    </row>
    <row r="38" spans="211:221" ht="14.25">
      <c r="HC38"/>
      <c r="HD38"/>
      <c r="HE38"/>
      <c r="HF38"/>
      <c r="HG38"/>
      <c r="HH38"/>
      <c r="HI38"/>
      <c r="HJ38"/>
      <c r="HK38"/>
      <c r="HL38"/>
      <c r="HM38"/>
    </row>
    <row r="39" spans="211:221" ht="14.25">
      <c r="HC39"/>
      <c r="HD39"/>
      <c r="HE39"/>
      <c r="HF39"/>
      <c r="HG39"/>
      <c r="HH39"/>
      <c r="HI39"/>
      <c r="HJ39"/>
      <c r="HK39"/>
      <c r="HL39"/>
      <c r="HM39"/>
    </row>
    <row r="40" spans="211:221" ht="14.25">
      <c r="HC40"/>
      <c r="HD40"/>
      <c r="HE40"/>
      <c r="HF40"/>
      <c r="HG40"/>
      <c r="HH40"/>
      <c r="HI40"/>
      <c r="HJ40"/>
      <c r="HK40"/>
      <c r="HL40"/>
      <c r="HM40"/>
    </row>
    <row r="41" spans="211:221" ht="14.25">
      <c r="HC41"/>
      <c r="HD41"/>
      <c r="HE41"/>
      <c r="HF41"/>
      <c r="HG41"/>
      <c r="HH41"/>
      <c r="HI41"/>
      <c r="HJ41"/>
      <c r="HK41"/>
      <c r="HL41"/>
      <c r="HM41"/>
    </row>
    <row r="42" spans="211:221" ht="14.25">
      <c r="HC42"/>
      <c r="HD42"/>
      <c r="HE42"/>
      <c r="HF42"/>
      <c r="HG42"/>
      <c r="HH42"/>
      <c r="HI42"/>
      <c r="HJ42"/>
      <c r="HK42"/>
      <c r="HL42"/>
      <c r="HM42"/>
    </row>
    <row r="43" spans="216:221" ht="14.25">
      <c r="HH43"/>
      <c r="HI43"/>
      <c r="HJ43"/>
      <c r="HK43"/>
      <c r="HL43"/>
      <c r="HM43"/>
    </row>
    <row r="44" spans="219:221" ht="14.25">
      <c r="HK44"/>
      <c r="HL44"/>
      <c r="HM44"/>
    </row>
    <row r="45" spans="219:221" ht="14.25">
      <c r="HK45"/>
      <c r="HL45"/>
      <c r="HM45"/>
    </row>
    <row r="46" spans="219:221" ht="14.25">
      <c r="HK46"/>
      <c r="HL46"/>
      <c r="HM46"/>
    </row>
    <row r="47" spans="219:221" ht="14.25">
      <c r="HK47"/>
      <c r="HL47"/>
      <c r="HM47"/>
    </row>
    <row r="48" spans="219:221" ht="14.25">
      <c r="HK48"/>
      <c r="HL48"/>
      <c r="HM48"/>
    </row>
    <row r="49" spans="219:221" ht="14.25">
      <c r="HK49"/>
      <c r="HL49"/>
      <c r="HM49"/>
    </row>
    <row r="50" spans="219:221" ht="14.25">
      <c r="HK50"/>
      <c r="HL50"/>
      <c r="HM50"/>
    </row>
    <row r="51" spans="219:221" ht="14.25">
      <c r="HK51"/>
      <c r="HL51"/>
      <c r="HM51"/>
    </row>
    <row r="52" spans="219:221" ht="14.25">
      <c r="HK52"/>
      <c r="HL52"/>
      <c r="HM52"/>
    </row>
    <row r="53" spans="219:221" ht="14.25">
      <c r="HK53"/>
      <c r="HL53"/>
      <c r="HM53"/>
    </row>
    <row r="54" spans="219:221" ht="14.25">
      <c r="HK54"/>
      <c r="HL54"/>
      <c r="HM54"/>
    </row>
    <row r="55" spans="219:221" ht="14.25">
      <c r="HK55"/>
      <c r="HL55"/>
      <c r="HM55"/>
    </row>
    <row r="56" spans="219:221" ht="14.25">
      <c r="HK56"/>
      <c r="HL56"/>
      <c r="HM56"/>
    </row>
    <row r="57" spans="219:221" ht="14.25">
      <c r="HK57"/>
      <c r="HL57"/>
      <c r="HM57"/>
    </row>
    <row r="58" spans="219:221" ht="14.25">
      <c r="HK58"/>
      <c r="HL58"/>
      <c r="HM58"/>
    </row>
    <row r="59" spans="219:221" ht="14.25">
      <c r="HK59"/>
      <c r="HL59"/>
      <c r="HM59"/>
    </row>
    <row r="60" spans="219:221" ht="14.25">
      <c r="HK60"/>
      <c r="HL60"/>
      <c r="HM60"/>
    </row>
    <row r="61" spans="219:221" ht="14.25">
      <c r="HK61"/>
      <c r="HL61"/>
      <c r="HM61"/>
    </row>
    <row r="62" spans="219:221" ht="14.25">
      <c r="HK62"/>
      <c r="HL62"/>
      <c r="HM62"/>
    </row>
    <row r="63" spans="219:221" ht="14.25">
      <c r="HK63"/>
      <c r="HL63"/>
      <c r="HM63"/>
    </row>
    <row r="64" spans="219:221" ht="14.25">
      <c r="HK64"/>
      <c r="HL64"/>
      <c r="HM64"/>
    </row>
    <row r="65" spans="219:221" ht="14.25">
      <c r="HK65"/>
      <c r="HL65"/>
      <c r="HM65"/>
    </row>
    <row r="66" spans="219:221" ht="14.25">
      <c r="HK66"/>
      <c r="HL66"/>
      <c r="HM66"/>
    </row>
    <row r="67" spans="219:221" ht="14.25">
      <c r="HK67"/>
      <c r="HL67"/>
      <c r="HM67"/>
    </row>
    <row r="68" spans="219:221" ht="14.25">
      <c r="HK68"/>
      <c r="HL68"/>
      <c r="HM68"/>
    </row>
    <row r="69" spans="219:221" ht="14.25">
      <c r="HK69"/>
      <c r="HL69"/>
      <c r="HM69"/>
    </row>
    <row r="70" spans="219:221" ht="14.25">
      <c r="HK70"/>
      <c r="HL70"/>
      <c r="HM70"/>
    </row>
    <row r="71" spans="219:221" ht="14.25">
      <c r="HK71"/>
      <c r="HL71"/>
      <c r="HM71"/>
    </row>
    <row r="72" spans="219:221" ht="14.25">
      <c r="HK72"/>
      <c r="HL72"/>
      <c r="HM72"/>
    </row>
    <row r="73" spans="219:221" ht="14.25">
      <c r="HK73"/>
      <c r="HL73"/>
      <c r="HM73"/>
    </row>
    <row r="74" spans="219:221" ht="14.25">
      <c r="HK74"/>
      <c r="HL74"/>
      <c r="HM74"/>
    </row>
    <row r="75" spans="219:221" ht="14.25">
      <c r="HK75"/>
      <c r="HL75"/>
      <c r="HM75"/>
    </row>
    <row r="76" spans="219:221" ht="14.25">
      <c r="HK76"/>
      <c r="HL76"/>
      <c r="HM76"/>
    </row>
    <row r="77" spans="219:221" ht="14.25">
      <c r="HK77"/>
      <c r="HL77"/>
      <c r="HM77"/>
    </row>
    <row r="78" spans="219:221" ht="14.25">
      <c r="HK78"/>
      <c r="HL78"/>
      <c r="HM78"/>
    </row>
    <row r="79" spans="219:221" ht="14.25">
      <c r="HK79"/>
      <c r="HL79"/>
      <c r="HM79"/>
    </row>
    <row r="80" spans="219:221" ht="14.25">
      <c r="HK80"/>
      <c r="HL80"/>
      <c r="HM80"/>
    </row>
    <row r="81" spans="219:221" ht="14.25">
      <c r="HK81"/>
      <c r="HL81"/>
      <c r="HM81"/>
    </row>
    <row r="82" spans="219:221" ht="14.25">
      <c r="HK82"/>
      <c r="HL82"/>
      <c r="HM82"/>
    </row>
    <row r="83" spans="219:221" ht="14.25">
      <c r="HK83"/>
      <c r="HL83"/>
      <c r="HM83"/>
    </row>
    <row r="84" spans="219:221" ht="14.25">
      <c r="HK84"/>
      <c r="HL84"/>
      <c r="HM84"/>
    </row>
    <row r="85" spans="219:221" ht="14.25">
      <c r="HK85"/>
      <c r="HL85"/>
      <c r="HM85"/>
    </row>
    <row r="86" spans="219:221" ht="14.25">
      <c r="HK86"/>
      <c r="HL86"/>
      <c r="HM86"/>
    </row>
    <row r="87" spans="219:221" ht="14.25">
      <c r="HK87"/>
      <c r="HL87"/>
      <c r="HM87"/>
    </row>
    <row r="88" spans="219:221" ht="14.25">
      <c r="HK88"/>
      <c r="HL88"/>
      <c r="HM88"/>
    </row>
    <row r="89" spans="219:221" ht="14.25">
      <c r="HK89"/>
      <c r="HL89"/>
      <c r="HM89"/>
    </row>
    <row r="90" spans="219:221" ht="14.25">
      <c r="HK90"/>
      <c r="HL90"/>
      <c r="HM90"/>
    </row>
    <row r="91" spans="219:221" ht="14.25">
      <c r="HK91"/>
      <c r="HL91"/>
      <c r="HM91"/>
    </row>
    <row r="92" spans="219:221" ht="14.25">
      <c r="HK92"/>
      <c r="HL92"/>
      <c r="HM92"/>
    </row>
    <row r="93" spans="219:221" ht="14.25">
      <c r="HK93"/>
      <c r="HL93"/>
      <c r="HM93"/>
    </row>
    <row r="94" spans="219:221" ht="14.25">
      <c r="HK94"/>
      <c r="HL94"/>
      <c r="HM94"/>
    </row>
    <row r="95" spans="219:221" ht="14.25">
      <c r="HK95"/>
      <c r="HL95"/>
      <c r="HM95"/>
    </row>
    <row r="96" spans="219:221" ht="14.25">
      <c r="HK96"/>
      <c r="HL96"/>
      <c r="HM96"/>
    </row>
    <row r="97" spans="219:221" ht="14.25">
      <c r="HK97"/>
      <c r="HL97"/>
      <c r="HM97"/>
    </row>
    <row r="98" spans="219:221" ht="14.25">
      <c r="HK98"/>
      <c r="HL98"/>
      <c r="HM98"/>
    </row>
    <row r="99" spans="219:221" ht="14.25">
      <c r="HK99"/>
      <c r="HL99"/>
      <c r="HM99"/>
    </row>
    <row r="100" spans="219:221" ht="14.25">
      <c r="HK100"/>
      <c r="HL100"/>
      <c r="HM100"/>
    </row>
    <row r="101" spans="219:221" ht="14.25">
      <c r="HK101"/>
      <c r="HL101"/>
      <c r="HM101"/>
    </row>
    <row r="102" spans="219:221" ht="14.25">
      <c r="HK102"/>
      <c r="HL102"/>
      <c r="HM102"/>
    </row>
    <row r="103" spans="219:221" ht="14.25">
      <c r="HK103"/>
      <c r="HL103"/>
      <c r="HM103"/>
    </row>
    <row r="104" spans="219:221" ht="14.25">
      <c r="HK104"/>
      <c r="HL104"/>
      <c r="HM104"/>
    </row>
    <row r="105" spans="219:221" ht="14.25">
      <c r="HK105"/>
      <c r="HL105"/>
      <c r="HM105"/>
    </row>
    <row r="106" spans="219:221" ht="14.25">
      <c r="HK106"/>
      <c r="HL106"/>
      <c r="HM106"/>
    </row>
    <row r="107" spans="219:221" ht="14.25">
      <c r="HK107"/>
      <c r="HL107"/>
      <c r="HM107"/>
    </row>
    <row r="108" spans="219:221" ht="14.25">
      <c r="HK108"/>
      <c r="HL108"/>
      <c r="HM108"/>
    </row>
    <row r="109" spans="219:221" ht="14.25">
      <c r="HK109"/>
      <c r="HL109"/>
      <c r="HM109"/>
    </row>
    <row r="110" spans="219:221" ht="14.25">
      <c r="HK110"/>
      <c r="HL110"/>
      <c r="HM110"/>
    </row>
    <row r="111" spans="219:221" ht="14.25">
      <c r="HK111"/>
      <c r="HL111"/>
      <c r="HM111"/>
    </row>
    <row r="112" spans="219:221" ht="14.25">
      <c r="HK112"/>
      <c r="HL112"/>
      <c r="HM112"/>
    </row>
    <row r="113" spans="219:221" ht="14.25">
      <c r="HK113"/>
      <c r="HL113"/>
      <c r="HM113"/>
    </row>
    <row r="114" spans="219:221" ht="14.25">
      <c r="HK114"/>
      <c r="HL114"/>
      <c r="HM114"/>
    </row>
    <row r="115" spans="219:221" ht="14.25">
      <c r="HK115"/>
      <c r="HL115"/>
      <c r="HM115"/>
    </row>
    <row r="116" spans="219:221" ht="14.25">
      <c r="HK116"/>
      <c r="HL116"/>
      <c r="HM116"/>
    </row>
    <row r="117" spans="219:221" ht="14.25">
      <c r="HK117"/>
      <c r="HL117"/>
      <c r="HM117"/>
    </row>
    <row r="118" spans="219:221" ht="14.25">
      <c r="HK118"/>
      <c r="HL118"/>
      <c r="HM118"/>
    </row>
    <row r="119" spans="219:221" ht="14.25">
      <c r="HK119"/>
      <c r="HL119"/>
      <c r="HM119"/>
    </row>
    <row r="120" spans="219:221" ht="14.25">
      <c r="HK120"/>
      <c r="HL120"/>
      <c r="HM120"/>
    </row>
    <row r="121" spans="219:221" ht="14.25">
      <c r="HK121"/>
      <c r="HL121"/>
      <c r="HM121"/>
    </row>
  </sheetData>
  <sheetProtection/>
  <mergeCells count="1">
    <mergeCell ref="A1:C1"/>
  </mergeCells>
  <printOptions/>
  <pageMargins left="0.747823152016467" right="0.747823152016467" top="0.8297573863052008" bottom="0.9998749560258521" header="0.49993747801292604" footer="0.49993747801292604"/>
  <pageSetup firstPageNumber="1" useFirstPageNumber="1"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23"/>
  <sheetViews>
    <sheetView zoomScalePageLayoutView="0" workbookViewId="0" topLeftCell="A1">
      <selection activeCell="A21" sqref="A21:IV21"/>
    </sheetView>
  </sheetViews>
  <sheetFormatPr defaultColWidth="7.875" defaultRowHeight="14.25"/>
  <cols>
    <col min="1" max="1" width="29.25390625" style="0" customWidth="1"/>
    <col min="2" max="16384" width="7.875" style="239" customWidth="1"/>
  </cols>
  <sheetData>
    <row r="1" ht="20.25" customHeight="1">
      <c r="A1" s="4" t="s">
        <v>4</v>
      </c>
    </row>
    <row r="2" spans="1:2" ht="14.25">
      <c r="A2" s="5" t="s">
        <v>5</v>
      </c>
      <c r="B2" s="5"/>
    </row>
    <row r="3" spans="1:2" ht="14.25">
      <c r="A3" s="5" t="s">
        <v>550</v>
      </c>
      <c r="B3" s="5"/>
    </row>
    <row r="4" spans="1:2" ht="14.25">
      <c r="A4" s="5" t="s">
        <v>6</v>
      </c>
      <c r="B4" s="5"/>
    </row>
    <row r="5" spans="1:2" ht="14.25">
      <c r="A5" s="5" t="s">
        <v>7</v>
      </c>
      <c r="B5" s="5"/>
    </row>
    <row r="6" spans="1:2" ht="15" customHeight="1">
      <c r="A6" s="5" t="s">
        <v>8</v>
      </c>
      <c r="B6" s="5"/>
    </row>
    <row r="7" spans="1:2" ht="15" customHeight="1">
      <c r="A7" s="5" t="s">
        <v>9</v>
      </c>
      <c r="B7" s="5"/>
    </row>
    <row r="8" spans="1:2" ht="15" customHeight="1">
      <c r="A8" s="5" t="s">
        <v>603</v>
      </c>
      <c r="B8" s="5"/>
    </row>
    <row r="9" spans="1:2" ht="15" customHeight="1">
      <c r="A9" s="5" t="s">
        <v>10</v>
      </c>
      <c r="B9" s="5"/>
    </row>
    <row r="10" spans="1:2" ht="14.25">
      <c r="A10" s="5" t="s">
        <v>11</v>
      </c>
      <c r="B10" s="5"/>
    </row>
    <row r="11" spans="1:2" ht="14.25">
      <c r="A11" s="5" t="s">
        <v>12</v>
      </c>
      <c r="B11" s="5"/>
    </row>
    <row r="12" spans="1:2" ht="14.25">
      <c r="A12" s="5" t="s">
        <v>13</v>
      </c>
      <c r="B12" s="5"/>
    </row>
    <row r="13" spans="1:2" ht="14.25">
      <c r="A13" s="5" t="s">
        <v>14</v>
      </c>
      <c r="B13" s="5"/>
    </row>
    <row r="14" spans="1:3" ht="14.25">
      <c r="A14" s="5" t="s">
        <v>15</v>
      </c>
      <c r="B14" s="6"/>
      <c r="C14" s="6"/>
    </row>
    <row r="15" spans="1:2" ht="14.25">
      <c r="A15" s="5" t="s">
        <v>16</v>
      </c>
      <c r="B15" s="5"/>
    </row>
    <row r="16" spans="1:2" ht="14.25">
      <c r="A16" s="5" t="s">
        <v>17</v>
      </c>
      <c r="B16" s="5"/>
    </row>
    <row r="17" spans="1:2" ht="14.25">
      <c r="A17" s="6" t="s">
        <v>18</v>
      </c>
      <c r="B17" s="5"/>
    </row>
    <row r="18" spans="1:2" ht="14.25">
      <c r="A18" s="5" t="s">
        <v>19</v>
      </c>
      <c r="B18" s="5"/>
    </row>
    <row r="19" spans="1:2" ht="14.25">
      <c r="A19" s="5" t="s">
        <v>20</v>
      </c>
      <c r="B19" s="5"/>
    </row>
    <row r="20" ht="14.25">
      <c r="A20" s="5" t="s">
        <v>21</v>
      </c>
    </row>
    <row r="21" ht="14.25">
      <c r="A21" s="5" t="s">
        <v>22</v>
      </c>
    </row>
    <row r="22" ht="14.25">
      <c r="A22" s="5" t="s">
        <v>23</v>
      </c>
    </row>
    <row r="23" ht="14.25">
      <c r="A23" s="5" t="s">
        <v>24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HX17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6.25390625" style="0" customWidth="1"/>
    <col min="2" max="232" width="8.00390625" style="2" customWidth="1"/>
  </cols>
  <sheetData>
    <row r="1" spans="1:3" ht="17.25" customHeight="1">
      <c r="A1" s="109" t="s">
        <v>276</v>
      </c>
      <c r="B1" s="20"/>
      <c r="C1" s="5"/>
    </row>
    <row r="2" spans="1:2" ht="14.25">
      <c r="A2" s="243" t="s">
        <v>431</v>
      </c>
      <c r="B2" s="77" t="s">
        <v>537</v>
      </c>
    </row>
    <row r="3" spans="1:2" ht="14.25">
      <c r="A3" s="19" t="s">
        <v>277</v>
      </c>
      <c r="B3" s="205">
        <v>103.7502</v>
      </c>
    </row>
    <row r="4" spans="1:2" ht="14.25">
      <c r="A4" s="5" t="s">
        <v>278</v>
      </c>
      <c r="B4" s="111">
        <v>102.4079</v>
      </c>
    </row>
    <row r="5" spans="1:2" ht="14.25">
      <c r="A5" s="5" t="s">
        <v>279</v>
      </c>
      <c r="B5" s="111">
        <v>99.9135</v>
      </c>
    </row>
    <row r="6" spans="1:2" ht="14.25">
      <c r="A6" s="5" t="s">
        <v>280</v>
      </c>
      <c r="B6" s="111">
        <v>107.4093</v>
      </c>
    </row>
    <row r="7" spans="1:2" ht="14.25">
      <c r="A7" s="5" t="s">
        <v>281</v>
      </c>
      <c r="B7" s="111">
        <v>102.9094</v>
      </c>
    </row>
    <row r="8" spans="1:2" ht="14.25">
      <c r="A8" s="5" t="s">
        <v>282</v>
      </c>
      <c r="B8" s="111">
        <v>102.81530000000001</v>
      </c>
    </row>
    <row r="9" spans="1:2" ht="14.25">
      <c r="A9" s="5" t="s">
        <v>283</v>
      </c>
      <c r="B9" s="111">
        <v>110.89330000000001</v>
      </c>
    </row>
    <row r="10" spans="1:2" ht="14.25">
      <c r="A10" s="5" t="s">
        <v>476</v>
      </c>
      <c r="B10" s="111">
        <v>110.6622</v>
      </c>
    </row>
    <row r="11" spans="1:2" ht="14.25">
      <c r="A11" s="5" t="s">
        <v>284</v>
      </c>
      <c r="B11" s="111">
        <v>103.7797</v>
      </c>
    </row>
    <row r="12" spans="1:2" ht="14.25">
      <c r="A12" s="5" t="s">
        <v>285</v>
      </c>
      <c r="B12" s="111">
        <v>100.63940000000001</v>
      </c>
    </row>
    <row r="13" spans="1:2" ht="14.25">
      <c r="A13" s="5" t="s">
        <v>286</v>
      </c>
      <c r="B13" s="111">
        <v>102.5377</v>
      </c>
    </row>
    <row r="14" spans="1:2" ht="14.25">
      <c r="A14" s="5" t="s">
        <v>287</v>
      </c>
      <c r="B14" s="111">
        <v>100.7746</v>
      </c>
    </row>
    <row r="15" spans="1:2" ht="14.25">
      <c r="A15" s="5" t="s">
        <v>288</v>
      </c>
      <c r="B15" s="111">
        <v>100.8173</v>
      </c>
    </row>
    <row r="16" spans="1:232" ht="14.25">
      <c r="A16" s="109" t="s">
        <v>289</v>
      </c>
      <c r="B16" s="206">
        <v>103.95540000000001</v>
      </c>
      <c r="HS16"/>
      <c r="HT16"/>
      <c r="HU16"/>
      <c r="HV16"/>
      <c r="HW16"/>
      <c r="HX16"/>
    </row>
    <row r="17" spans="1:232" ht="14.25">
      <c r="A17" s="335" t="s">
        <v>605</v>
      </c>
      <c r="B17" s="335"/>
      <c r="C17" s="288"/>
      <c r="D17" s="288"/>
      <c r="HS17"/>
      <c r="HT17"/>
      <c r="HU17"/>
      <c r="HV17"/>
      <c r="HW17"/>
      <c r="HX17"/>
    </row>
  </sheetData>
  <sheetProtection/>
  <mergeCells count="1">
    <mergeCell ref="A17:B17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C26"/>
  <sheetViews>
    <sheetView zoomScalePageLayoutView="0" workbookViewId="0" topLeftCell="A1">
      <selection activeCell="F35" sqref="F35"/>
    </sheetView>
  </sheetViews>
  <sheetFormatPr defaultColWidth="7.875" defaultRowHeight="14.25"/>
  <cols>
    <col min="1" max="1" width="12.875" style="0" customWidth="1"/>
    <col min="2" max="2" width="13.125" style="0" customWidth="1"/>
    <col min="3" max="3" width="14.25390625" style="0" customWidth="1"/>
    <col min="4" max="16384" width="7.875" style="2" customWidth="1"/>
  </cols>
  <sheetData>
    <row r="1" spans="1:3" ht="14.25">
      <c r="A1" s="336" t="s">
        <v>290</v>
      </c>
      <c r="B1" s="336"/>
      <c r="C1" s="82"/>
    </row>
    <row r="2" spans="1:3" ht="14.25">
      <c r="A2" s="332" t="s">
        <v>291</v>
      </c>
      <c r="B2" s="332"/>
      <c r="C2" s="332"/>
    </row>
    <row r="3" spans="1:3" ht="17.25" customHeight="1">
      <c r="A3" s="7"/>
      <c r="B3" s="282" t="s">
        <v>39</v>
      </c>
      <c r="C3" s="97"/>
    </row>
    <row r="4" spans="1:2" ht="14.25" customHeight="1">
      <c r="A4" s="63"/>
      <c r="B4" s="194" t="s">
        <v>536</v>
      </c>
    </row>
    <row r="5" spans="1:2" ht="15" customHeight="1">
      <c r="A5" s="27" t="s">
        <v>292</v>
      </c>
      <c r="B5" s="113">
        <v>7.6</v>
      </c>
    </row>
    <row r="6" spans="1:2" ht="12" customHeight="1">
      <c r="A6" s="28" t="s">
        <v>293</v>
      </c>
      <c r="B6" s="114">
        <v>-5.2</v>
      </c>
    </row>
    <row r="7" spans="1:2" ht="13.5" customHeight="1">
      <c r="A7" s="28" t="s">
        <v>294</v>
      </c>
      <c r="B7" s="114">
        <v>7</v>
      </c>
    </row>
    <row r="8" spans="1:2" ht="13.5" customHeight="1">
      <c r="A8" s="28" t="s">
        <v>295</v>
      </c>
      <c r="B8" s="114">
        <v>7.4</v>
      </c>
    </row>
    <row r="9" spans="1:2" ht="12.75" customHeight="1">
      <c r="A9" s="28" t="s">
        <v>296</v>
      </c>
      <c r="B9" s="114">
        <v>13.5</v>
      </c>
    </row>
    <row r="10" spans="1:2" ht="12" customHeight="1">
      <c r="A10" s="28" t="s">
        <v>297</v>
      </c>
      <c r="B10" s="114">
        <v>10.8</v>
      </c>
    </row>
    <row r="11" spans="1:2" ht="15.75" customHeight="1">
      <c r="A11" s="28" t="s">
        <v>298</v>
      </c>
      <c r="B11" s="114">
        <v>6.5</v>
      </c>
    </row>
    <row r="12" spans="1:2" ht="12" customHeight="1">
      <c r="A12" s="28" t="s">
        <v>300</v>
      </c>
      <c r="B12" s="114" t="s">
        <v>299</v>
      </c>
    </row>
    <row r="13" spans="1:2" ht="13.5" customHeight="1">
      <c r="A13" s="30" t="s">
        <v>301</v>
      </c>
      <c r="B13" s="115">
        <v>7.1</v>
      </c>
    </row>
    <row r="14" spans="1:2" ht="14.25">
      <c r="A14" s="5"/>
      <c r="B14" s="5"/>
    </row>
    <row r="15" spans="1:2" ht="14.25">
      <c r="A15" s="332" t="s">
        <v>302</v>
      </c>
      <c r="B15" s="332"/>
    </row>
    <row r="16" spans="1:2" ht="17.25" customHeight="1">
      <c r="A16" s="7"/>
      <c r="B16" s="282" t="s">
        <v>39</v>
      </c>
    </row>
    <row r="17" spans="1:2" ht="14.25">
      <c r="A17" s="63"/>
      <c r="B17" s="194" t="s">
        <v>536</v>
      </c>
    </row>
    <row r="18" spans="1:2" ht="14.25">
      <c r="A18" s="27" t="s">
        <v>477</v>
      </c>
      <c r="B18" s="113">
        <v>10.9</v>
      </c>
    </row>
    <row r="19" spans="1:2" ht="14.25">
      <c r="A19" s="28" t="s">
        <v>293</v>
      </c>
      <c r="B19" s="114">
        <v>-26.2</v>
      </c>
    </row>
    <row r="20" spans="1:2" ht="14.25">
      <c r="A20" s="28" t="s">
        <v>294</v>
      </c>
      <c r="B20" s="114">
        <v>13</v>
      </c>
    </row>
    <row r="21" spans="1:2" ht="14.25">
      <c r="A21" s="28" t="s">
        <v>295</v>
      </c>
      <c r="B21" s="114">
        <v>17.2</v>
      </c>
    </row>
    <row r="22" spans="1:2" ht="14.25">
      <c r="A22" s="28" t="s">
        <v>296</v>
      </c>
      <c r="B22" s="114">
        <v>17.8</v>
      </c>
    </row>
    <row r="23" spans="1:2" ht="14.25">
      <c r="A23" s="28" t="s">
        <v>297</v>
      </c>
      <c r="B23" s="114">
        <v>18</v>
      </c>
    </row>
    <row r="24" spans="1:2" ht="14.25">
      <c r="A24" s="28" t="s">
        <v>298</v>
      </c>
      <c r="B24" s="114">
        <v>17.6</v>
      </c>
    </row>
    <row r="25" spans="1:2" ht="14.25">
      <c r="A25" s="28" t="s">
        <v>300</v>
      </c>
      <c r="B25" s="114">
        <v>16.8</v>
      </c>
    </row>
    <row r="26" spans="1:2" ht="14.25">
      <c r="A26" s="30" t="s">
        <v>301</v>
      </c>
      <c r="B26" s="115">
        <v>12.9</v>
      </c>
    </row>
  </sheetData>
  <sheetProtection/>
  <mergeCells count="3">
    <mergeCell ref="A1:B1"/>
    <mergeCell ref="A2:C2"/>
    <mergeCell ref="A15:B15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/>
  <dimension ref="A1:C27"/>
  <sheetViews>
    <sheetView zoomScalePageLayoutView="0" workbookViewId="0" topLeftCell="A1">
      <selection activeCell="C19" sqref="C19:C27"/>
    </sheetView>
  </sheetViews>
  <sheetFormatPr defaultColWidth="7.875" defaultRowHeight="14.25"/>
  <cols>
    <col min="1" max="1" width="13.875" style="0" customWidth="1"/>
    <col min="2" max="2" width="10.125" style="0" customWidth="1"/>
    <col min="3" max="3" width="10.00390625" style="0" customWidth="1"/>
    <col min="4" max="4" width="11.125" style="0" customWidth="1"/>
    <col min="5" max="16384" width="7.875" style="2" customWidth="1"/>
  </cols>
  <sheetData>
    <row r="1" spans="1:3" ht="13.5" customHeight="1">
      <c r="A1" s="336" t="s">
        <v>304</v>
      </c>
      <c r="B1" s="336"/>
      <c r="C1" s="336"/>
    </row>
    <row r="2" spans="1:3" ht="13.5" customHeight="1">
      <c r="A2" s="332" t="s">
        <v>305</v>
      </c>
      <c r="B2" s="332"/>
      <c r="C2" s="332"/>
    </row>
    <row r="3" spans="1:3" ht="17.25" customHeight="1">
      <c r="A3" s="7"/>
      <c r="B3" s="197" t="s">
        <v>536</v>
      </c>
      <c r="C3" s="7" t="s">
        <v>25</v>
      </c>
    </row>
    <row r="4" spans="1:3" ht="16.5" customHeight="1">
      <c r="A4" s="63"/>
      <c r="B4" s="9" t="s">
        <v>306</v>
      </c>
      <c r="C4" s="9" t="s">
        <v>307</v>
      </c>
    </row>
    <row r="5" spans="1:3" ht="14.25">
      <c r="A5" s="27" t="s">
        <v>308</v>
      </c>
      <c r="B5" s="224">
        <v>238913</v>
      </c>
      <c r="C5" s="120">
        <v>17.463727856907564</v>
      </c>
    </row>
    <row r="6" spans="1:3" ht="14.25">
      <c r="A6" s="28" t="s">
        <v>309</v>
      </c>
      <c r="B6" s="225">
        <v>35637</v>
      </c>
      <c r="C6" s="120">
        <v>31.453338251567686</v>
      </c>
    </row>
    <row r="7" spans="1:3" ht="14.25">
      <c r="A7" s="28" t="s">
        <v>310</v>
      </c>
      <c r="B7" s="225">
        <v>31271</v>
      </c>
      <c r="C7" s="120">
        <v>49.707966296438144</v>
      </c>
    </row>
    <row r="8" spans="1:3" ht="14.25">
      <c r="A8" s="28" t="s">
        <v>311</v>
      </c>
      <c r="B8" s="225">
        <v>26743</v>
      </c>
      <c r="C8" s="120">
        <v>47.1173946528771</v>
      </c>
    </row>
    <row r="9" spans="1:3" ht="14.25">
      <c r="A9" s="28" t="s">
        <v>296</v>
      </c>
      <c r="B9" s="225">
        <v>39920</v>
      </c>
      <c r="C9" s="120">
        <v>-19.32908962311812</v>
      </c>
    </row>
    <row r="10" spans="1:3" ht="14.25">
      <c r="A10" s="28" t="s">
        <v>297</v>
      </c>
      <c r="B10" s="225">
        <v>5818</v>
      </c>
      <c r="C10" s="120">
        <v>-23.808276584599266</v>
      </c>
    </row>
    <row r="11" spans="1:3" ht="14.25">
      <c r="A11" s="28" t="s">
        <v>298</v>
      </c>
      <c r="B11" s="225">
        <v>8502</v>
      </c>
      <c r="C11" s="120">
        <v>12.400846113167637</v>
      </c>
    </row>
    <row r="12" spans="1:3" ht="14.25">
      <c r="A12" s="28" t="s">
        <v>300</v>
      </c>
      <c r="B12" s="225">
        <v>4383</v>
      </c>
      <c r="C12" s="120">
        <v>19.200435137340225</v>
      </c>
    </row>
    <row r="13" spans="1:3" ht="14.25">
      <c r="A13" s="30" t="s">
        <v>301</v>
      </c>
      <c r="B13" s="226">
        <v>5228</v>
      </c>
      <c r="C13" s="121">
        <v>53.764705882352935</v>
      </c>
    </row>
    <row r="16" spans="1:3" ht="14.25">
      <c r="A16" s="332" t="s">
        <v>312</v>
      </c>
      <c r="B16" s="332"/>
      <c r="C16" s="332"/>
    </row>
    <row r="17" spans="1:3" ht="23.25" customHeight="1">
      <c r="A17" s="7"/>
      <c r="B17" s="197" t="s">
        <v>536</v>
      </c>
      <c r="C17" s="7" t="s">
        <v>25</v>
      </c>
    </row>
    <row r="18" spans="1:3" ht="14.25">
      <c r="A18" s="63"/>
      <c r="B18" s="9" t="s">
        <v>306</v>
      </c>
      <c r="C18" s="116" t="s">
        <v>313</v>
      </c>
    </row>
    <row r="19" spans="1:3" ht="14.25">
      <c r="A19" s="27" t="s">
        <v>477</v>
      </c>
      <c r="B19" s="122">
        <v>485170.5</v>
      </c>
      <c r="C19" s="113">
        <v>46.8</v>
      </c>
    </row>
    <row r="20" spans="1:3" ht="14.25">
      <c r="A20" s="28" t="s">
        <v>293</v>
      </c>
      <c r="B20" s="123">
        <v>4570.300000000005</v>
      </c>
      <c r="C20" s="114">
        <v>15.9</v>
      </c>
    </row>
    <row r="21" spans="1:3" ht="14.25">
      <c r="A21" s="28" t="s">
        <v>294</v>
      </c>
      <c r="B21" s="123">
        <v>1542.399999999965</v>
      </c>
      <c r="C21" s="114">
        <v>10.2</v>
      </c>
    </row>
    <row r="22" spans="1:3" ht="14.25">
      <c r="A22" s="28" t="s">
        <v>295</v>
      </c>
      <c r="B22" s="123">
        <v>3160.4</v>
      </c>
      <c r="C22" s="114">
        <v>2.8</v>
      </c>
    </row>
    <row r="23" spans="1:3" ht="14.25">
      <c r="A23" s="28" t="s">
        <v>296</v>
      </c>
      <c r="B23" s="123">
        <v>405325.9</v>
      </c>
      <c r="C23" s="114">
        <v>60.8</v>
      </c>
    </row>
    <row r="24" spans="1:3" ht="14.25">
      <c r="A24" s="28" t="s">
        <v>297</v>
      </c>
      <c r="B24" s="123">
        <v>3304.2</v>
      </c>
      <c r="C24" s="114">
        <v>-66.2</v>
      </c>
    </row>
    <row r="25" spans="1:3" ht="14.25">
      <c r="A25" s="28" t="s">
        <v>298</v>
      </c>
      <c r="B25" s="123">
        <v>28350.7</v>
      </c>
      <c r="C25" s="114">
        <v>12.7</v>
      </c>
    </row>
    <row r="26" spans="1:3" ht="14.25">
      <c r="A26" s="28" t="s">
        <v>300</v>
      </c>
      <c r="B26" s="123">
        <v>35241.9</v>
      </c>
      <c r="C26" s="114">
        <v>11.4</v>
      </c>
    </row>
    <row r="27" spans="1:3" ht="14.25">
      <c r="A27" s="30" t="s">
        <v>301</v>
      </c>
      <c r="B27" s="124">
        <v>3674.7</v>
      </c>
      <c r="C27" s="115">
        <v>2.9</v>
      </c>
    </row>
  </sheetData>
  <sheetProtection/>
  <mergeCells count="3">
    <mergeCell ref="A1:C1"/>
    <mergeCell ref="A2:C2"/>
    <mergeCell ref="A16:C16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B25"/>
  <sheetViews>
    <sheetView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1" width="13.375" style="0" customWidth="1"/>
    <col min="2" max="2" width="12.875" style="0" customWidth="1"/>
    <col min="3" max="237" width="7.875" style="2" customWidth="1"/>
  </cols>
  <sheetData>
    <row r="1" spans="1:2" ht="14.25">
      <c r="A1" s="336" t="s">
        <v>314</v>
      </c>
      <c r="B1" s="336"/>
    </row>
    <row r="2" spans="1:2" ht="14.25">
      <c r="A2" s="97" t="s">
        <v>315</v>
      </c>
      <c r="B2" s="97"/>
    </row>
    <row r="3" spans="1:2" ht="14.25">
      <c r="A3" s="7"/>
      <c r="B3" s="197" t="s">
        <v>541</v>
      </c>
    </row>
    <row r="4" spans="1:2" ht="14.25">
      <c r="A4" s="63"/>
      <c r="B4" s="116" t="s">
        <v>316</v>
      </c>
    </row>
    <row r="5" spans="1:2" ht="14.25">
      <c r="A5" s="125" t="s">
        <v>467</v>
      </c>
      <c r="B5" s="126">
        <v>11.14</v>
      </c>
    </row>
    <row r="6" spans="1:2" ht="14.25">
      <c r="A6" s="28" t="s">
        <v>296</v>
      </c>
      <c r="B6" s="114">
        <v>13.5</v>
      </c>
    </row>
    <row r="7" spans="1:2" ht="17.25" customHeight="1">
      <c r="A7" s="28" t="s">
        <v>297</v>
      </c>
      <c r="B7" s="114">
        <v>10.8</v>
      </c>
    </row>
    <row r="8" spans="1:2" ht="14.25">
      <c r="A8" s="28" t="s">
        <v>318</v>
      </c>
      <c r="B8" s="283">
        <v>-15.94</v>
      </c>
    </row>
    <row r="9" spans="1:2" ht="14.25">
      <c r="A9" s="28" t="s">
        <v>319</v>
      </c>
      <c r="B9" s="127">
        <v>6.65</v>
      </c>
    </row>
    <row r="10" spans="1:2" ht="14.25">
      <c r="A10" s="28" t="s">
        <v>320</v>
      </c>
      <c r="B10" s="23">
        <v>11.02</v>
      </c>
    </row>
    <row r="11" spans="1:2" ht="14.25">
      <c r="A11" s="28" t="s">
        <v>321</v>
      </c>
      <c r="B11" s="15">
        <v>-3.3</v>
      </c>
    </row>
    <row r="12" spans="1:2" ht="14.25">
      <c r="A12" s="30" t="s">
        <v>322</v>
      </c>
      <c r="B12" s="76" t="s">
        <v>545</v>
      </c>
    </row>
    <row r="13" spans="1:2" ht="14.25">
      <c r="A13" s="5"/>
      <c r="B13" s="5"/>
    </row>
    <row r="14" spans="1:2" ht="14.25">
      <c r="A14" s="332" t="s">
        <v>302</v>
      </c>
      <c r="B14" s="332"/>
    </row>
    <row r="15" spans="1:2" ht="14.25">
      <c r="A15" s="7"/>
      <c r="B15" s="197" t="s">
        <v>541</v>
      </c>
    </row>
    <row r="16" spans="1:2" ht="14.25">
      <c r="A16" s="63"/>
      <c r="B16" s="116" t="s">
        <v>303</v>
      </c>
    </row>
    <row r="17" spans="1:2" ht="14.25">
      <c r="A17" s="125" t="s">
        <v>467</v>
      </c>
      <c r="B17" s="128">
        <v>10.9</v>
      </c>
    </row>
    <row r="18" spans="1:2" ht="14.25">
      <c r="A18" s="28" t="s">
        <v>296</v>
      </c>
      <c r="B18" s="114">
        <v>17.8</v>
      </c>
    </row>
    <row r="19" spans="1:2" ht="14.25">
      <c r="A19" s="28" t="s">
        <v>297</v>
      </c>
      <c r="B19" s="13">
        <v>18</v>
      </c>
    </row>
    <row r="20" spans="1:2" ht="14.25">
      <c r="A20" s="28" t="s">
        <v>318</v>
      </c>
      <c r="B20" s="13">
        <v>-26.8</v>
      </c>
    </row>
    <row r="21" spans="1:2" ht="14.25">
      <c r="A21" s="28" t="s">
        <v>319</v>
      </c>
      <c r="B21" s="13">
        <v>-74.8</v>
      </c>
    </row>
    <row r="22" spans="1:2" ht="14.25">
      <c r="A22" s="28" t="s">
        <v>320</v>
      </c>
      <c r="B22" s="13">
        <v>-13.6</v>
      </c>
    </row>
    <row r="23" spans="1:2" ht="14.25">
      <c r="A23" s="28" t="s">
        <v>321</v>
      </c>
      <c r="B23" s="13">
        <v>7.4</v>
      </c>
    </row>
    <row r="24" spans="1:2" ht="14.25">
      <c r="A24" s="30" t="s">
        <v>322</v>
      </c>
      <c r="B24" s="31">
        <v>18.7</v>
      </c>
    </row>
    <row r="25" spans="1:2" ht="14.25">
      <c r="A25" s="28"/>
      <c r="B25" s="17"/>
    </row>
  </sheetData>
  <sheetProtection/>
  <mergeCells count="2">
    <mergeCell ref="A1:B1"/>
    <mergeCell ref="A14:B14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D24"/>
  <sheetViews>
    <sheetView zoomScaleSheetLayoutView="100" zoomScalePageLayoutView="0" workbookViewId="0" topLeftCell="A1">
      <selection activeCell="D1" sqref="D1:D16384"/>
    </sheetView>
  </sheetViews>
  <sheetFormatPr defaultColWidth="9.00390625" defaultRowHeight="14.25"/>
  <cols>
    <col min="1" max="1" width="11.625" style="0" customWidth="1"/>
    <col min="2" max="2" width="9.125" style="0" customWidth="1"/>
    <col min="3" max="3" width="8.50390625" style="0" customWidth="1"/>
    <col min="4" max="4" width="11.125" style="2" hidden="1" customWidth="1"/>
    <col min="5" max="212" width="7.875" style="2" customWidth="1"/>
  </cols>
  <sheetData>
    <row r="1" spans="1:3" ht="14.25">
      <c r="A1" s="336" t="s">
        <v>323</v>
      </c>
      <c r="B1" s="336"/>
      <c r="C1" s="336"/>
    </row>
    <row r="2" spans="1:3" ht="14.25">
      <c r="A2" s="97" t="s">
        <v>324</v>
      </c>
      <c r="B2" s="97"/>
      <c r="C2" s="97"/>
    </row>
    <row r="3" spans="1:3" ht="14.25">
      <c r="A3" s="7"/>
      <c r="B3" s="197" t="s">
        <v>536</v>
      </c>
      <c r="C3" s="7" t="s">
        <v>25</v>
      </c>
    </row>
    <row r="4" spans="1:3" ht="14.25">
      <c r="A4" s="63"/>
      <c r="B4" s="9" t="s">
        <v>306</v>
      </c>
      <c r="C4" s="116" t="s">
        <v>325</v>
      </c>
    </row>
    <row r="5" spans="1:4" ht="14.25">
      <c r="A5" s="125" t="s">
        <v>317</v>
      </c>
      <c r="B5" s="129">
        <f>SUM(B6:B10)</f>
        <v>413679.50000000006</v>
      </c>
      <c r="C5" s="128">
        <f>B5/D5*100-100</f>
        <v>55.455900683671615</v>
      </c>
      <c r="D5" s="2">
        <f>SUM(D6:D10)</f>
        <v>266107.3</v>
      </c>
    </row>
    <row r="6" spans="1:4" ht="14.25">
      <c r="A6" s="28" t="s">
        <v>296</v>
      </c>
      <c r="B6" s="130">
        <v>405325.9</v>
      </c>
      <c r="C6" s="13">
        <v>60.83824983611659</v>
      </c>
      <c r="D6" s="2">
        <f>B6/(1+C6/100)</f>
        <v>252008.4</v>
      </c>
    </row>
    <row r="7" spans="1:4" ht="14.25">
      <c r="A7" s="28" t="s">
        <v>297</v>
      </c>
      <c r="B7" s="130">
        <v>3304.2</v>
      </c>
      <c r="C7" s="13">
        <v>-66.18429670869494</v>
      </c>
      <c r="D7" s="2">
        <f>B7/(1+C7/100)</f>
        <v>9771.2</v>
      </c>
    </row>
    <row r="8" spans="1:4" ht="14.25">
      <c r="A8" s="28" t="s">
        <v>318</v>
      </c>
      <c r="B8" s="131">
        <v>2481.7</v>
      </c>
      <c r="C8" s="13">
        <v>34.436619718309856</v>
      </c>
      <c r="D8" s="2">
        <f>B8/(1+C8/100)</f>
        <v>1845.9999999999998</v>
      </c>
    </row>
    <row r="9" spans="1:4" ht="14.25">
      <c r="A9" s="28" t="s">
        <v>319</v>
      </c>
      <c r="B9" s="131">
        <v>1794.9</v>
      </c>
      <c r="C9" s="13">
        <v>-1.107438016528917</v>
      </c>
      <c r="D9" s="2">
        <f>B9/(1+C9/100)</f>
        <v>1815</v>
      </c>
    </row>
    <row r="10" spans="1:4" ht="14.25">
      <c r="A10" s="28" t="s">
        <v>320</v>
      </c>
      <c r="B10" s="131">
        <v>772.8</v>
      </c>
      <c r="C10" s="13">
        <v>15.914204289785488</v>
      </c>
      <c r="D10" s="2">
        <f>B10/(1+C10/100)</f>
        <v>666.7</v>
      </c>
    </row>
    <row r="11" spans="1:3" ht="14.25">
      <c r="A11" s="28" t="s">
        <v>321</v>
      </c>
      <c r="B11" s="131" t="s">
        <v>326</v>
      </c>
      <c r="C11" s="131" t="s">
        <v>326</v>
      </c>
    </row>
    <row r="12" spans="1:3" ht="14.25">
      <c r="A12" s="30" t="s">
        <v>322</v>
      </c>
      <c r="B12" s="132" t="s">
        <v>327</v>
      </c>
      <c r="C12" s="132" t="s">
        <v>327</v>
      </c>
    </row>
    <row r="13" spans="1:3" ht="14.25">
      <c r="A13" s="5"/>
      <c r="B13" s="130"/>
      <c r="C13" s="101"/>
    </row>
    <row r="14" spans="1:3" ht="14.25">
      <c r="A14" s="97" t="s">
        <v>328</v>
      </c>
      <c r="B14" s="133"/>
      <c r="C14" s="133"/>
    </row>
    <row r="15" spans="1:3" ht="14.25" customHeight="1">
      <c r="A15" s="7"/>
      <c r="B15" s="197" t="s">
        <v>536</v>
      </c>
      <c r="C15" s="7" t="s">
        <v>25</v>
      </c>
    </row>
    <row r="16" spans="1:3" ht="14.25" customHeight="1">
      <c r="A16" s="63"/>
      <c r="B16" s="9" t="s">
        <v>306</v>
      </c>
      <c r="C16" s="116" t="s">
        <v>325</v>
      </c>
    </row>
    <row r="17" spans="1:4" ht="14.25" customHeight="1">
      <c r="A17" s="125" t="s">
        <v>317</v>
      </c>
      <c r="B17" s="134">
        <f>SUM(B18:B24)</f>
        <v>76498.9</v>
      </c>
      <c r="C17" s="135">
        <f>B17/D17*100-100</f>
        <v>0.517682065880166</v>
      </c>
      <c r="D17" s="2">
        <f>SUM(D18:D24)</f>
        <v>76104.91848574657</v>
      </c>
    </row>
    <row r="18" spans="1:4" ht="14.25">
      <c r="A18" s="28" t="s">
        <v>296</v>
      </c>
      <c r="B18" s="104">
        <v>36893</v>
      </c>
      <c r="C18" s="13">
        <v>-18.002800435623328</v>
      </c>
      <c r="D18" s="238">
        <f aca="true" t="shared" si="0" ref="D18:D24">B18/(1+C18/100)</f>
        <v>44993</v>
      </c>
    </row>
    <row r="19" spans="1:4" ht="14.25">
      <c r="A19" s="28" t="s">
        <v>297</v>
      </c>
      <c r="B19" s="104">
        <v>5679</v>
      </c>
      <c r="C19" s="13">
        <v>-9.121459433509358</v>
      </c>
      <c r="D19" s="237">
        <f t="shared" si="0"/>
        <v>6249</v>
      </c>
    </row>
    <row r="20" spans="1:4" ht="14.25">
      <c r="A20" s="28" t="s">
        <v>318</v>
      </c>
      <c r="B20" s="104">
        <v>2944</v>
      </c>
      <c r="C20" s="13">
        <v>91</v>
      </c>
      <c r="D20" s="2">
        <f t="shared" si="0"/>
        <v>1541.3612565445026</v>
      </c>
    </row>
    <row r="21" spans="1:4" ht="14.25">
      <c r="A21" s="28" t="s">
        <v>319</v>
      </c>
      <c r="B21" s="104">
        <v>6026</v>
      </c>
      <c r="C21" s="13">
        <v>11.1</v>
      </c>
      <c r="D21" s="2">
        <f t="shared" si="0"/>
        <v>5423.942394239424</v>
      </c>
    </row>
    <row r="22" spans="1:4" ht="14.25">
      <c r="A22" s="28" t="s">
        <v>320</v>
      </c>
      <c r="B22" s="104">
        <v>14887</v>
      </c>
      <c r="C22" s="23">
        <v>164.1</v>
      </c>
      <c r="D22" s="2">
        <f t="shared" si="0"/>
        <v>5636.879969708444</v>
      </c>
    </row>
    <row r="23" spans="1:4" ht="14.25">
      <c r="A23" s="28" t="s">
        <v>321</v>
      </c>
      <c r="B23" s="104">
        <v>2954</v>
      </c>
      <c r="C23" s="13">
        <v>27.2</v>
      </c>
      <c r="D23" s="237">
        <f t="shared" si="0"/>
        <v>2322.327044025157</v>
      </c>
    </row>
    <row r="24" spans="1:4" ht="14.25">
      <c r="A24" s="30" t="s">
        <v>322</v>
      </c>
      <c r="B24" s="136">
        <v>7115.9</v>
      </c>
      <c r="C24" s="31">
        <v>-28.4</v>
      </c>
      <c r="D24" s="2">
        <f t="shared" si="0"/>
        <v>9938.40782122905</v>
      </c>
    </row>
  </sheetData>
  <sheetProtection/>
  <mergeCells count="1">
    <mergeCell ref="A1:C1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D22"/>
  <sheetViews>
    <sheetView zoomScalePageLayoutView="0" workbookViewId="0" topLeftCell="A1">
      <selection activeCell="F12" sqref="F12"/>
    </sheetView>
  </sheetViews>
  <sheetFormatPr defaultColWidth="7.875" defaultRowHeight="14.25"/>
  <cols>
    <col min="1" max="1" width="10.375" style="0" customWidth="1"/>
    <col min="2" max="2" width="13.75390625" style="0" customWidth="1"/>
    <col min="3" max="3" width="11.25390625" style="0" customWidth="1"/>
    <col min="4" max="16384" width="7.875" style="239" customWidth="1"/>
  </cols>
  <sheetData>
    <row r="1" spans="1:3" ht="25.5" customHeight="1">
      <c r="A1" s="337" t="s">
        <v>478</v>
      </c>
      <c r="B1" s="337"/>
      <c r="C1" s="337"/>
    </row>
    <row r="2" spans="1:3" ht="13.5" customHeight="1">
      <c r="A2" s="338" t="s">
        <v>493</v>
      </c>
      <c r="B2" s="338"/>
      <c r="C2" s="338"/>
    </row>
    <row r="3" spans="1:4" s="2" customFormat="1" ht="14.25">
      <c r="A3" s="7"/>
      <c r="B3" s="202" t="s">
        <v>536</v>
      </c>
      <c r="C3" s="7" t="s">
        <v>329</v>
      </c>
      <c r="D3" s="339" t="s">
        <v>330</v>
      </c>
    </row>
    <row r="4" spans="1:4" s="2" customFormat="1" ht="14.25">
      <c r="A4" s="9"/>
      <c r="B4" s="137" t="s">
        <v>26</v>
      </c>
      <c r="C4" s="9" t="s">
        <v>307</v>
      </c>
      <c r="D4" s="340"/>
    </row>
    <row r="5" spans="1:4" ht="14.25">
      <c r="A5" s="7" t="s">
        <v>332</v>
      </c>
      <c r="B5" s="117">
        <v>8188.84</v>
      </c>
      <c r="C5" s="113">
        <v>7.6</v>
      </c>
      <c r="D5" s="117" t="s">
        <v>299</v>
      </c>
    </row>
    <row r="6" spans="1:4" ht="14.25">
      <c r="A6" s="104" t="s">
        <v>333</v>
      </c>
      <c r="B6" s="247">
        <v>2990.94</v>
      </c>
      <c r="C6" s="13">
        <v>8</v>
      </c>
      <c r="D6" s="249">
        <f>RANK(C6,($C$6:$C$22))</f>
        <v>5</v>
      </c>
    </row>
    <row r="7" spans="1:4" ht="14.25">
      <c r="A7" s="139" t="s">
        <v>479</v>
      </c>
      <c r="B7" s="118">
        <v>325.18</v>
      </c>
      <c r="C7" s="13">
        <v>7.2</v>
      </c>
      <c r="D7" s="249">
        <f aca="true" t="shared" si="0" ref="D7:D22">RANK(C7,($C$6:$C$22))</f>
        <v>15</v>
      </c>
    </row>
    <row r="8" spans="1:4" ht="14.25">
      <c r="A8" s="139" t="s">
        <v>480</v>
      </c>
      <c r="B8" s="118">
        <v>381.83</v>
      </c>
      <c r="C8" s="13">
        <v>7.7</v>
      </c>
      <c r="D8" s="249">
        <f t="shared" si="0"/>
        <v>8</v>
      </c>
    </row>
    <row r="9" spans="1:4" ht="14.25">
      <c r="A9" s="139" t="s">
        <v>481</v>
      </c>
      <c r="B9" s="118">
        <v>878.3</v>
      </c>
      <c r="C9" s="13">
        <v>5.2</v>
      </c>
      <c r="D9" s="249">
        <f t="shared" si="0"/>
        <v>17</v>
      </c>
    </row>
    <row r="10" spans="1:4" ht="14.25">
      <c r="A10" s="139" t="s">
        <v>482</v>
      </c>
      <c r="B10" s="118">
        <v>876.3</v>
      </c>
      <c r="C10" s="13">
        <v>7.3</v>
      </c>
      <c r="D10" s="249">
        <f t="shared" si="0"/>
        <v>11</v>
      </c>
    </row>
    <row r="11" spans="1:4" ht="14.25">
      <c r="A11" s="125" t="s">
        <v>334</v>
      </c>
      <c r="B11" s="158">
        <v>217.7</v>
      </c>
      <c r="C11" s="140">
        <v>8.4</v>
      </c>
      <c r="D11" s="251">
        <f t="shared" si="0"/>
        <v>3</v>
      </c>
    </row>
    <row r="12" spans="1:4" ht="14.25">
      <c r="A12" s="139" t="s">
        <v>483</v>
      </c>
      <c r="B12" s="118">
        <v>384.24</v>
      </c>
      <c r="C12" s="13">
        <v>7.3</v>
      </c>
      <c r="D12" s="249">
        <f t="shared" si="0"/>
        <v>11</v>
      </c>
    </row>
    <row r="13" spans="1:4" ht="14.25">
      <c r="A13" s="139" t="s">
        <v>484</v>
      </c>
      <c r="B13" s="118">
        <v>398.47</v>
      </c>
      <c r="C13" s="13">
        <v>7.3</v>
      </c>
      <c r="D13" s="249">
        <f t="shared" si="0"/>
        <v>11</v>
      </c>
    </row>
    <row r="14" spans="1:4" ht="14.25">
      <c r="A14" s="139" t="s">
        <v>485</v>
      </c>
      <c r="B14" s="118">
        <v>369</v>
      </c>
      <c r="C14" s="13">
        <v>8</v>
      </c>
      <c r="D14" s="249">
        <f t="shared" si="0"/>
        <v>5</v>
      </c>
    </row>
    <row r="15" spans="1:4" ht="14.25">
      <c r="A15" s="139" t="s">
        <v>486</v>
      </c>
      <c r="B15" s="118">
        <v>372.21</v>
      </c>
      <c r="C15" s="13">
        <v>7.4</v>
      </c>
      <c r="D15" s="249">
        <f t="shared" si="0"/>
        <v>9</v>
      </c>
    </row>
    <row r="16" spans="1:4" ht="14.25">
      <c r="A16" s="139" t="s">
        <v>487</v>
      </c>
      <c r="B16" s="118">
        <v>246.11</v>
      </c>
      <c r="C16" s="13">
        <v>8.5</v>
      </c>
      <c r="D16" s="249">
        <f t="shared" si="0"/>
        <v>2</v>
      </c>
    </row>
    <row r="17" spans="1:4" ht="14.25">
      <c r="A17" s="139" t="s">
        <v>488</v>
      </c>
      <c r="B17" s="118">
        <v>188.57</v>
      </c>
      <c r="C17" s="13">
        <v>7.3</v>
      </c>
      <c r="D17" s="249">
        <f t="shared" si="0"/>
        <v>11</v>
      </c>
    </row>
    <row r="18" spans="1:4" ht="14.25">
      <c r="A18" s="139" t="s">
        <v>489</v>
      </c>
      <c r="B18" s="118">
        <v>158.24</v>
      </c>
      <c r="C18" s="13">
        <v>5.5</v>
      </c>
      <c r="D18" s="249">
        <f t="shared" si="0"/>
        <v>16</v>
      </c>
    </row>
    <row r="19" spans="1:4" ht="14.25">
      <c r="A19" s="139" t="s">
        <v>490</v>
      </c>
      <c r="B19" s="118">
        <v>125.48</v>
      </c>
      <c r="C19" s="13">
        <v>8</v>
      </c>
      <c r="D19" s="249">
        <f t="shared" si="0"/>
        <v>5</v>
      </c>
    </row>
    <row r="20" spans="1:4" ht="14.25">
      <c r="A20" s="139" t="s">
        <v>491</v>
      </c>
      <c r="B20" s="118">
        <v>124.73</v>
      </c>
      <c r="C20" s="13">
        <v>8.1</v>
      </c>
      <c r="D20" s="249">
        <f t="shared" si="0"/>
        <v>4</v>
      </c>
    </row>
    <row r="21" spans="1:4" ht="14.25">
      <c r="A21" s="270" t="s">
        <v>492</v>
      </c>
      <c r="B21" s="271">
        <v>87.1</v>
      </c>
      <c r="C21" s="272">
        <v>7.4</v>
      </c>
      <c r="D21" s="249">
        <f t="shared" si="0"/>
        <v>9</v>
      </c>
    </row>
    <row r="22" spans="1:4" ht="14.25">
      <c r="A22" s="8" t="s">
        <v>522</v>
      </c>
      <c r="B22" s="273">
        <v>4.4</v>
      </c>
      <c r="C22" s="31">
        <v>10.1</v>
      </c>
      <c r="D22" s="250">
        <f t="shared" si="0"/>
        <v>1</v>
      </c>
    </row>
  </sheetData>
  <sheetProtection/>
  <mergeCells count="3">
    <mergeCell ref="A1:C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zoomScalePageLayoutView="0" workbookViewId="0" topLeftCell="A1">
      <selection activeCell="C5" sqref="C5:C22"/>
    </sheetView>
  </sheetViews>
  <sheetFormatPr defaultColWidth="7.875" defaultRowHeight="14.25"/>
  <cols>
    <col min="1" max="1" width="10.375" style="0" customWidth="1"/>
    <col min="2" max="2" width="10.25390625" style="0" customWidth="1"/>
    <col min="3" max="3" width="10.125" style="0" customWidth="1"/>
    <col min="4" max="16384" width="7.875" style="2" customWidth="1"/>
  </cols>
  <sheetData>
    <row r="1" spans="1:3" ht="25.5" customHeight="1">
      <c r="A1" s="337" t="s">
        <v>494</v>
      </c>
      <c r="B1" s="337"/>
      <c r="C1" s="337"/>
    </row>
    <row r="2" spans="1:3" ht="13.5" customHeight="1">
      <c r="A2" s="338" t="s">
        <v>335</v>
      </c>
      <c r="B2" s="338"/>
      <c r="C2" s="338"/>
    </row>
    <row r="3" spans="1:5" ht="13.5" customHeight="1">
      <c r="A3" s="143"/>
      <c r="B3" s="202" t="s">
        <v>536</v>
      </c>
      <c r="C3" s="339" t="s">
        <v>330</v>
      </c>
      <c r="E3" s="144"/>
    </row>
    <row r="4" spans="1:5" ht="14.25">
      <c r="A4" s="9"/>
      <c r="B4" s="9" t="s">
        <v>307</v>
      </c>
      <c r="C4" s="341"/>
      <c r="E4" s="144"/>
    </row>
    <row r="5" spans="1:5" ht="14.25">
      <c r="A5" s="7" t="s">
        <v>332</v>
      </c>
      <c r="B5" s="113">
        <v>7.8</v>
      </c>
      <c r="C5" s="117" t="s">
        <v>336</v>
      </c>
      <c r="E5" s="145"/>
    </row>
    <row r="6" spans="1:5" ht="14.25">
      <c r="A6" s="104" t="s">
        <v>333</v>
      </c>
      <c r="B6" s="120">
        <v>8.6</v>
      </c>
      <c r="C6" s="131">
        <f>RANK(B6,($B$6:$B$22))</f>
        <v>2</v>
      </c>
      <c r="E6" s="145"/>
    </row>
    <row r="7" spans="1:5" ht="14.25">
      <c r="A7" s="139" t="s">
        <v>337</v>
      </c>
      <c r="B7" s="114">
        <v>8.3</v>
      </c>
      <c r="C7" s="131">
        <f aca="true" t="shared" si="0" ref="C7:C22">RANK(B7,($B$6:$B$22))</f>
        <v>5</v>
      </c>
      <c r="E7" s="144"/>
    </row>
    <row r="8" spans="1:5" ht="14.25">
      <c r="A8" s="139" t="s">
        <v>338</v>
      </c>
      <c r="B8" s="114">
        <v>7.2</v>
      </c>
      <c r="C8" s="131">
        <f t="shared" si="0"/>
        <v>13</v>
      </c>
      <c r="E8" s="145"/>
    </row>
    <row r="9" spans="1:5" ht="14.25">
      <c r="A9" s="139" t="s">
        <v>339</v>
      </c>
      <c r="B9" s="114">
        <v>7.2</v>
      </c>
      <c r="C9" s="131">
        <f t="shared" si="0"/>
        <v>13</v>
      </c>
      <c r="E9" s="145"/>
    </row>
    <row r="10" spans="1:5" ht="14.25">
      <c r="A10" s="139" t="s">
        <v>340</v>
      </c>
      <c r="B10" s="114">
        <v>7.2</v>
      </c>
      <c r="C10" s="131">
        <f t="shared" si="0"/>
        <v>13</v>
      </c>
      <c r="E10" s="144"/>
    </row>
    <row r="11" spans="1:5" ht="14.25">
      <c r="A11" s="125" t="s">
        <v>334</v>
      </c>
      <c r="B11" s="146">
        <v>7.6</v>
      </c>
      <c r="C11" s="141">
        <f t="shared" si="0"/>
        <v>11</v>
      </c>
      <c r="E11" s="145"/>
    </row>
    <row r="12" spans="1:5" ht="14.25">
      <c r="A12" s="139" t="s">
        <v>341</v>
      </c>
      <c r="B12" s="114">
        <v>7.9</v>
      </c>
      <c r="C12" s="131">
        <f t="shared" si="0"/>
        <v>8</v>
      </c>
      <c r="E12" s="145"/>
    </row>
    <row r="13" spans="1:5" ht="14.25">
      <c r="A13" s="139" t="s">
        <v>342</v>
      </c>
      <c r="B13" s="114">
        <v>7.9</v>
      </c>
      <c r="C13" s="131">
        <f t="shared" si="0"/>
        <v>8</v>
      </c>
      <c r="E13" s="144"/>
    </row>
    <row r="14" spans="1:5" ht="14.25">
      <c r="A14" s="139" t="s">
        <v>343</v>
      </c>
      <c r="B14" s="114">
        <v>8.4</v>
      </c>
      <c r="C14" s="131">
        <f t="shared" si="0"/>
        <v>3</v>
      </c>
      <c r="E14" s="145"/>
    </row>
    <row r="15" spans="1:5" ht="14.25">
      <c r="A15" s="139" t="s">
        <v>344</v>
      </c>
      <c r="B15" s="114">
        <v>5.1</v>
      </c>
      <c r="C15" s="131">
        <f t="shared" si="0"/>
        <v>16</v>
      </c>
      <c r="E15" s="145"/>
    </row>
    <row r="16" spans="1:5" ht="14.25">
      <c r="A16" s="139" t="s">
        <v>345</v>
      </c>
      <c r="B16" s="114">
        <v>8.3</v>
      </c>
      <c r="C16" s="131">
        <f t="shared" si="0"/>
        <v>5</v>
      </c>
      <c r="E16" s="144"/>
    </row>
    <row r="17" spans="1:5" ht="14.25">
      <c r="A17" s="139" t="s">
        <v>346</v>
      </c>
      <c r="B17" s="114">
        <v>8.4</v>
      </c>
      <c r="C17" s="131">
        <f t="shared" si="0"/>
        <v>3</v>
      </c>
      <c r="E17" s="145"/>
    </row>
    <row r="18" spans="1:5" ht="14.25">
      <c r="A18" s="139" t="s">
        <v>347</v>
      </c>
      <c r="B18" s="114">
        <v>3</v>
      </c>
      <c r="C18" s="131">
        <f t="shared" si="0"/>
        <v>17</v>
      </c>
      <c r="E18" s="145"/>
    </row>
    <row r="19" spans="1:5" ht="14.25">
      <c r="A19" s="139" t="s">
        <v>348</v>
      </c>
      <c r="B19" s="114">
        <v>7.7</v>
      </c>
      <c r="C19" s="131">
        <f t="shared" si="0"/>
        <v>10</v>
      </c>
      <c r="E19" s="144"/>
    </row>
    <row r="20" spans="1:5" ht="14.25">
      <c r="A20" s="139" t="s">
        <v>349</v>
      </c>
      <c r="B20" s="114">
        <v>8.3</v>
      </c>
      <c r="C20" s="131">
        <f t="shared" si="0"/>
        <v>5</v>
      </c>
      <c r="E20" s="145"/>
    </row>
    <row r="21" spans="1:3" ht="14.25">
      <c r="A21" s="270" t="s">
        <v>350</v>
      </c>
      <c r="B21" s="254">
        <v>7.4</v>
      </c>
      <c r="C21" s="131">
        <f t="shared" si="0"/>
        <v>12</v>
      </c>
    </row>
    <row r="22" spans="1:3" ht="14.25">
      <c r="A22" s="142" t="s">
        <v>523</v>
      </c>
      <c r="B22" s="258">
        <v>48.6</v>
      </c>
      <c r="C22" s="132">
        <f t="shared" si="0"/>
        <v>1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8"/>
  <dimension ref="A1:G23"/>
  <sheetViews>
    <sheetView zoomScalePageLayoutView="0" workbookViewId="0" topLeftCell="A1">
      <selection activeCell="M25" sqref="M25"/>
    </sheetView>
  </sheetViews>
  <sheetFormatPr defaultColWidth="7.875" defaultRowHeight="14.25"/>
  <cols>
    <col min="1" max="2" width="9.25390625" style="0" customWidth="1"/>
    <col min="3" max="3" width="11.875" style="0" customWidth="1"/>
    <col min="4" max="4" width="10.25390625" style="239" customWidth="1"/>
    <col min="5" max="5" width="10.375" style="239" hidden="1" customWidth="1"/>
    <col min="6" max="6" width="10.625" style="239" hidden="1" customWidth="1"/>
    <col min="7" max="7" width="7.875" style="239" hidden="1" customWidth="1"/>
    <col min="8" max="16384" width="7.875" style="239" customWidth="1"/>
  </cols>
  <sheetData>
    <row r="1" spans="1:4" ht="14.25">
      <c r="A1" s="342" t="s">
        <v>527</v>
      </c>
      <c r="B1" s="342"/>
      <c r="C1" s="342"/>
      <c r="D1" s="343"/>
    </row>
    <row r="2" spans="1:4" ht="14.25">
      <c r="A2" s="317" t="s">
        <v>560</v>
      </c>
      <c r="B2" s="317"/>
      <c r="C2" s="344"/>
      <c r="D2" s="344"/>
    </row>
    <row r="3" spans="1:4" ht="14.25">
      <c r="A3" s="7"/>
      <c r="B3" s="289" t="s">
        <v>575</v>
      </c>
      <c r="C3" s="7" t="s">
        <v>329</v>
      </c>
      <c r="D3" s="339" t="s">
        <v>330</v>
      </c>
    </row>
    <row r="4" spans="1:4" ht="14.25">
      <c r="A4" s="9"/>
      <c r="B4" s="137" t="s">
        <v>26</v>
      </c>
      <c r="C4" s="9" t="s">
        <v>307</v>
      </c>
      <c r="D4" s="340"/>
    </row>
    <row r="5" spans="1:4" ht="14.25">
      <c r="A5" s="7" t="s">
        <v>332</v>
      </c>
      <c r="B5" s="301">
        <v>1234.0961236519993</v>
      </c>
      <c r="C5" s="147">
        <v>13.22010689298291</v>
      </c>
      <c r="D5" s="117" t="s">
        <v>299</v>
      </c>
    </row>
    <row r="6" spans="1:7" ht="14.25">
      <c r="A6" s="104" t="s">
        <v>333</v>
      </c>
      <c r="B6" s="302">
        <v>558.3611412107995</v>
      </c>
      <c r="C6" s="148">
        <v>13.52689372171173</v>
      </c>
      <c r="D6" s="131">
        <v>7</v>
      </c>
      <c r="E6" s="248">
        <f aca="true" t="shared" si="0" ref="E6:E21">ROUND(C6,1)</f>
        <v>13.5</v>
      </c>
      <c r="F6" s="239">
        <f aca="true" t="shared" si="1" ref="F6:F21">RANK(E6,($E$6:$E$21))</f>
        <v>7</v>
      </c>
      <c r="G6" s="293">
        <f aca="true" t="shared" si="2" ref="G6:G21">D6-F6</f>
        <v>0</v>
      </c>
    </row>
    <row r="7" spans="1:7" ht="14.25">
      <c r="A7" s="139" t="s">
        <v>561</v>
      </c>
      <c r="B7" s="302">
        <v>53.479641804340005</v>
      </c>
      <c r="C7" s="148">
        <v>10.712803238611052</v>
      </c>
      <c r="D7" s="131">
        <v>16</v>
      </c>
      <c r="E7" s="248">
        <f t="shared" si="0"/>
        <v>10.7</v>
      </c>
      <c r="F7" s="239">
        <f t="shared" si="1"/>
        <v>16</v>
      </c>
      <c r="G7" s="293">
        <f t="shared" si="2"/>
        <v>0</v>
      </c>
    </row>
    <row r="8" spans="1:7" ht="14.25">
      <c r="A8" s="139" t="s">
        <v>562</v>
      </c>
      <c r="B8" s="302">
        <v>45.85340158600002</v>
      </c>
      <c r="C8" s="148">
        <v>12.348696715267856</v>
      </c>
      <c r="D8" s="131">
        <v>11</v>
      </c>
      <c r="E8" s="248">
        <f t="shared" si="0"/>
        <v>12.3</v>
      </c>
      <c r="F8" s="239">
        <f t="shared" si="1"/>
        <v>11</v>
      </c>
      <c r="G8" s="293">
        <f t="shared" si="2"/>
        <v>0</v>
      </c>
    </row>
    <row r="9" spans="1:7" ht="14.25">
      <c r="A9" s="139" t="s">
        <v>563</v>
      </c>
      <c r="B9" s="302">
        <v>95.08473933866001</v>
      </c>
      <c r="C9" s="148">
        <v>11.363908102019307</v>
      </c>
      <c r="D9" s="131">
        <v>13</v>
      </c>
      <c r="E9" s="248">
        <f t="shared" si="0"/>
        <v>11.4</v>
      </c>
      <c r="F9" s="239">
        <f t="shared" si="1"/>
        <v>13</v>
      </c>
      <c r="G9" s="293">
        <f t="shared" si="2"/>
        <v>0</v>
      </c>
    </row>
    <row r="10" spans="1:7" ht="14.25">
      <c r="A10" s="139" t="s">
        <v>564</v>
      </c>
      <c r="B10" s="302">
        <v>186.61393817543487</v>
      </c>
      <c r="C10" s="148">
        <v>13.64968461149234</v>
      </c>
      <c r="D10" s="131">
        <v>6</v>
      </c>
      <c r="E10" s="248">
        <f t="shared" si="0"/>
        <v>13.6</v>
      </c>
      <c r="F10" s="239">
        <f t="shared" si="1"/>
        <v>6</v>
      </c>
      <c r="G10" s="293">
        <f t="shared" si="2"/>
        <v>0</v>
      </c>
    </row>
    <row r="11" spans="1:7" ht="14.25">
      <c r="A11" s="125" t="s">
        <v>334</v>
      </c>
      <c r="B11" s="303">
        <v>25.78</v>
      </c>
      <c r="C11" s="149">
        <v>13.98318191382843</v>
      </c>
      <c r="D11" s="141">
        <v>3</v>
      </c>
      <c r="E11" s="248">
        <f t="shared" si="0"/>
        <v>14</v>
      </c>
      <c r="F11" s="239">
        <f t="shared" si="1"/>
        <v>3</v>
      </c>
      <c r="G11" s="293">
        <f t="shared" si="2"/>
        <v>0</v>
      </c>
    </row>
    <row r="12" spans="1:7" ht="14.25">
      <c r="A12" s="139" t="s">
        <v>565</v>
      </c>
      <c r="B12" s="302">
        <v>48.94855875080002</v>
      </c>
      <c r="C12" s="148">
        <v>13.222748822941133</v>
      </c>
      <c r="D12" s="131">
        <v>9</v>
      </c>
      <c r="E12" s="248">
        <f t="shared" si="0"/>
        <v>13.2</v>
      </c>
      <c r="F12" s="239">
        <f t="shared" si="1"/>
        <v>9</v>
      </c>
      <c r="G12" s="293">
        <f t="shared" si="2"/>
        <v>0</v>
      </c>
    </row>
    <row r="13" spans="1:7" ht="14.25">
      <c r="A13" s="139" t="s">
        <v>566</v>
      </c>
      <c r="B13" s="302">
        <v>51.94014662231501</v>
      </c>
      <c r="C13" s="148">
        <v>13.662786346501063</v>
      </c>
      <c r="D13" s="131">
        <v>5</v>
      </c>
      <c r="E13" s="248">
        <f t="shared" si="0"/>
        <v>13.7</v>
      </c>
      <c r="F13" s="239">
        <f t="shared" si="1"/>
        <v>5</v>
      </c>
      <c r="G13" s="293">
        <f t="shared" si="2"/>
        <v>0</v>
      </c>
    </row>
    <row r="14" spans="1:7" ht="14.25">
      <c r="A14" s="139" t="s">
        <v>567</v>
      </c>
      <c r="B14" s="302">
        <v>39.342279025450004</v>
      </c>
      <c r="C14" s="148">
        <v>14.774370363336045</v>
      </c>
      <c r="D14" s="131">
        <v>2</v>
      </c>
      <c r="E14" s="248">
        <f t="shared" si="0"/>
        <v>14.8</v>
      </c>
      <c r="F14" s="239">
        <f t="shared" si="1"/>
        <v>2</v>
      </c>
      <c r="G14" s="293">
        <f t="shared" si="2"/>
        <v>0</v>
      </c>
    </row>
    <row r="15" spans="1:7" ht="14.25">
      <c r="A15" s="139" t="s">
        <v>568</v>
      </c>
      <c r="B15" s="302">
        <v>35.71759139320003</v>
      </c>
      <c r="C15" s="148">
        <v>11.74786392657922</v>
      </c>
      <c r="D15" s="131">
        <v>12</v>
      </c>
      <c r="E15" s="248">
        <f t="shared" si="0"/>
        <v>11.7</v>
      </c>
      <c r="F15" s="239">
        <f t="shared" si="1"/>
        <v>12</v>
      </c>
      <c r="G15" s="293">
        <f t="shared" si="2"/>
        <v>0</v>
      </c>
    </row>
    <row r="16" spans="1:7" ht="14.25">
      <c r="A16" s="139" t="s">
        <v>569</v>
      </c>
      <c r="B16" s="302">
        <v>23.521515722999993</v>
      </c>
      <c r="C16" s="148">
        <v>15.558403864547568</v>
      </c>
      <c r="D16" s="131">
        <v>1</v>
      </c>
      <c r="E16" s="248">
        <f t="shared" si="0"/>
        <v>15.6</v>
      </c>
      <c r="F16" s="239">
        <f t="shared" si="1"/>
        <v>1</v>
      </c>
      <c r="G16" s="293">
        <f t="shared" si="2"/>
        <v>0</v>
      </c>
    </row>
    <row r="17" spans="1:7" ht="14.25">
      <c r="A17" s="139" t="s">
        <v>570</v>
      </c>
      <c r="B17" s="302">
        <v>21.903942977999993</v>
      </c>
      <c r="C17" s="148">
        <v>12.659996672955065</v>
      </c>
      <c r="D17" s="131">
        <v>10</v>
      </c>
      <c r="E17" s="248">
        <f t="shared" si="0"/>
        <v>12.7</v>
      </c>
      <c r="F17" s="239">
        <f t="shared" si="1"/>
        <v>10</v>
      </c>
      <c r="G17" s="293">
        <f t="shared" si="2"/>
        <v>0</v>
      </c>
    </row>
    <row r="18" spans="1:7" ht="14.25">
      <c r="A18" s="139" t="s">
        <v>571</v>
      </c>
      <c r="B18" s="302">
        <v>1.1208744720000003</v>
      </c>
      <c r="C18" s="148">
        <v>10.986663058771489</v>
      </c>
      <c r="D18" s="131">
        <v>15</v>
      </c>
      <c r="E18" s="248">
        <f t="shared" si="0"/>
        <v>11</v>
      </c>
      <c r="F18" s="239">
        <f t="shared" si="1"/>
        <v>15</v>
      </c>
      <c r="G18" s="293">
        <f t="shared" si="2"/>
        <v>0</v>
      </c>
    </row>
    <row r="19" spans="1:7" ht="14.25">
      <c r="A19" s="139" t="s">
        <v>572</v>
      </c>
      <c r="B19" s="302">
        <v>12.962672748999992</v>
      </c>
      <c r="C19" s="148">
        <v>13.515631679439705</v>
      </c>
      <c r="D19" s="131">
        <v>7</v>
      </c>
      <c r="E19" s="248">
        <f t="shared" si="0"/>
        <v>13.5</v>
      </c>
      <c r="F19" s="239">
        <f t="shared" si="1"/>
        <v>7</v>
      </c>
      <c r="G19" s="293">
        <f t="shared" si="2"/>
        <v>0</v>
      </c>
    </row>
    <row r="20" spans="1:7" ht="14.25">
      <c r="A20" s="139" t="s">
        <v>573</v>
      </c>
      <c r="B20" s="302">
        <v>20.9400808</v>
      </c>
      <c r="C20" s="148">
        <v>13.975687549908214</v>
      </c>
      <c r="D20" s="131">
        <v>3</v>
      </c>
      <c r="E20" s="248">
        <f t="shared" si="0"/>
        <v>14</v>
      </c>
      <c r="F20" s="239">
        <f t="shared" si="1"/>
        <v>3</v>
      </c>
      <c r="G20" s="293">
        <f t="shared" si="2"/>
        <v>0</v>
      </c>
    </row>
    <row r="21" spans="1:7" ht="14.25">
      <c r="A21" s="270" t="s">
        <v>574</v>
      </c>
      <c r="B21" s="302">
        <v>12.528451937999998</v>
      </c>
      <c r="C21" s="274">
        <v>11.345433445480055</v>
      </c>
      <c r="D21" s="214">
        <v>14</v>
      </c>
      <c r="E21" s="248">
        <f t="shared" si="0"/>
        <v>11.3</v>
      </c>
      <c r="F21" s="239">
        <f t="shared" si="1"/>
        <v>14</v>
      </c>
      <c r="G21" s="293">
        <f t="shared" si="2"/>
        <v>0</v>
      </c>
    </row>
    <row r="22" spans="1:7" ht="14.25">
      <c r="A22" s="8" t="s">
        <v>576</v>
      </c>
      <c r="B22" s="107" t="s">
        <v>581</v>
      </c>
      <c r="C22" s="107" t="s">
        <v>581</v>
      </c>
      <c r="D22" s="107" t="s">
        <v>299</v>
      </c>
      <c r="E22" s="248"/>
      <c r="G22" s="293"/>
    </row>
    <row r="23" ht="14.25">
      <c r="C23" s="239"/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C22"/>
  <sheetViews>
    <sheetView zoomScalePageLayoutView="0" workbookViewId="0" topLeftCell="A1">
      <selection activeCell="I14" sqref="I14"/>
    </sheetView>
  </sheetViews>
  <sheetFormatPr defaultColWidth="7.875" defaultRowHeight="14.25"/>
  <cols>
    <col min="1" max="1" width="11.25390625" style="0" customWidth="1"/>
    <col min="2" max="2" width="13.50390625" style="0" customWidth="1"/>
    <col min="3" max="3" width="9.25390625" style="2" customWidth="1"/>
    <col min="4" max="4" width="10.375" style="2" customWidth="1"/>
    <col min="5" max="5" width="10.625" style="2" customWidth="1"/>
    <col min="6" max="16384" width="7.875" style="2" customWidth="1"/>
  </cols>
  <sheetData>
    <row r="1" spans="1:3" ht="14.25">
      <c r="A1" s="342" t="s">
        <v>521</v>
      </c>
      <c r="B1" s="342"/>
      <c r="C1" s="345"/>
    </row>
    <row r="2" spans="1:3" ht="14.25">
      <c r="A2" s="317" t="s">
        <v>351</v>
      </c>
      <c r="B2" s="344"/>
      <c r="C2" s="344"/>
    </row>
    <row r="3" spans="1:3" ht="14.25">
      <c r="A3" s="7"/>
      <c r="B3" s="7" t="s">
        <v>542</v>
      </c>
      <c r="C3" s="339" t="s">
        <v>330</v>
      </c>
    </row>
    <row r="4" spans="1:3" ht="14.25">
      <c r="A4" s="9"/>
      <c r="B4" s="9" t="s">
        <v>307</v>
      </c>
      <c r="C4" s="340"/>
    </row>
    <row r="5" spans="1:3" ht="14.25">
      <c r="A5" s="7" t="s">
        <v>332</v>
      </c>
      <c r="B5" s="147">
        <v>10.8</v>
      </c>
      <c r="C5" s="117" t="s">
        <v>336</v>
      </c>
    </row>
    <row r="6" spans="1:3" ht="14.25">
      <c r="A6" s="104" t="s">
        <v>333</v>
      </c>
      <c r="B6" s="148">
        <v>10.8</v>
      </c>
      <c r="C6" s="131">
        <f>RANK(B6,($B$6:$B$22))</f>
        <v>12</v>
      </c>
    </row>
    <row r="7" spans="1:3" ht="14.25">
      <c r="A7" s="139" t="s">
        <v>352</v>
      </c>
      <c r="B7" s="148">
        <v>14.6</v>
      </c>
      <c r="C7" s="131">
        <f aca="true" t="shared" si="0" ref="C7:C22">RANK(B7,($B$6:$B$22))</f>
        <v>7</v>
      </c>
    </row>
    <row r="8" spans="1:3" ht="14.25">
      <c r="A8" s="139" t="s">
        <v>353</v>
      </c>
      <c r="B8" s="148">
        <v>15.4</v>
      </c>
      <c r="C8" s="131">
        <f t="shared" si="0"/>
        <v>2</v>
      </c>
    </row>
    <row r="9" spans="1:3" ht="14.25">
      <c r="A9" s="139" t="s">
        <v>354</v>
      </c>
      <c r="B9" s="148">
        <v>3.3</v>
      </c>
      <c r="C9" s="131">
        <f t="shared" si="0"/>
        <v>15</v>
      </c>
    </row>
    <row r="10" spans="1:3" ht="14.25">
      <c r="A10" s="139" t="s">
        <v>355</v>
      </c>
      <c r="B10" s="148">
        <v>14</v>
      </c>
      <c r="C10" s="131">
        <f t="shared" si="0"/>
        <v>10</v>
      </c>
    </row>
    <row r="11" spans="1:3" ht="14.25">
      <c r="A11" s="125" t="s">
        <v>334</v>
      </c>
      <c r="B11" s="149">
        <v>10.9</v>
      </c>
      <c r="C11" s="141">
        <f t="shared" si="0"/>
        <v>11</v>
      </c>
    </row>
    <row r="12" spans="1:3" ht="14.25">
      <c r="A12" s="139" t="s">
        <v>356</v>
      </c>
      <c r="B12" s="148">
        <v>15.3</v>
      </c>
      <c r="C12" s="131">
        <f t="shared" si="0"/>
        <v>3</v>
      </c>
    </row>
    <row r="13" spans="1:3" ht="14.25">
      <c r="A13" s="139" t="s">
        <v>357</v>
      </c>
      <c r="B13" s="148">
        <v>-1.8</v>
      </c>
      <c r="C13" s="131">
        <f t="shared" si="0"/>
        <v>16</v>
      </c>
    </row>
    <row r="14" spans="1:3" ht="14.25">
      <c r="A14" s="139" t="s">
        <v>358</v>
      </c>
      <c r="B14" s="148">
        <v>10.7</v>
      </c>
      <c r="C14" s="131">
        <f t="shared" si="0"/>
        <v>13</v>
      </c>
    </row>
    <row r="15" spans="1:3" ht="14.25">
      <c r="A15" s="139" t="s">
        <v>359</v>
      </c>
      <c r="B15" s="148">
        <v>5.8</v>
      </c>
      <c r="C15" s="131">
        <f t="shared" si="0"/>
        <v>14</v>
      </c>
    </row>
    <row r="16" spans="1:3" ht="14.25">
      <c r="A16" s="139" t="s">
        <v>360</v>
      </c>
      <c r="B16" s="148">
        <v>14.7</v>
      </c>
      <c r="C16" s="131">
        <f t="shared" si="0"/>
        <v>6</v>
      </c>
    </row>
    <row r="17" spans="1:3" ht="14.25">
      <c r="A17" s="139" t="s">
        <v>361</v>
      </c>
      <c r="B17" s="148">
        <v>14.6</v>
      </c>
      <c r="C17" s="131">
        <f t="shared" si="0"/>
        <v>7</v>
      </c>
    </row>
    <row r="18" spans="1:3" ht="14.25">
      <c r="A18" s="139" t="s">
        <v>362</v>
      </c>
      <c r="B18" s="148">
        <v>14.4</v>
      </c>
      <c r="C18" s="131">
        <f t="shared" si="0"/>
        <v>9</v>
      </c>
    </row>
    <row r="19" spans="1:3" ht="14.25">
      <c r="A19" s="139" t="s">
        <v>363</v>
      </c>
      <c r="B19" s="148">
        <v>15.6</v>
      </c>
      <c r="C19" s="131">
        <f t="shared" si="0"/>
        <v>1</v>
      </c>
    </row>
    <row r="20" spans="1:3" ht="14.25">
      <c r="A20" s="139" t="s">
        <v>364</v>
      </c>
      <c r="B20" s="148">
        <v>15.3</v>
      </c>
      <c r="C20" s="131">
        <f t="shared" si="0"/>
        <v>3</v>
      </c>
    </row>
    <row r="21" spans="1:3" ht="14.25">
      <c r="A21" s="270" t="s">
        <v>365</v>
      </c>
      <c r="B21" s="274">
        <v>14.9</v>
      </c>
      <c r="C21" s="131">
        <f t="shared" si="0"/>
        <v>5</v>
      </c>
    </row>
    <row r="22" spans="1:3" ht="14.25">
      <c r="A22" s="142" t="s">
        <v>523</v>
      </c>
      <c r="B22" s="275">
        <v>-8.3</v>
      </c>
      <c r="C22" s="132">
        <f t="shared" si="0"/>
        <v>17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22"/>
  <sheetViews>
    <sheetView zoomScalePageLayoutView="0" workbookViewId="0" topLeftCell="A1">
      <selection activeCell="H5" sqref="H5"/>
    </sheetView>
  </sheetViews>
  <sheetFormatPr defaultColWidth="7.875" defaultRowHeight="14.25"/>
  <cols>
    <col min="1" max="1" width="8.375" style="0" customWidth="1"/>
    <col min="2" max="2" width="9.125" style="0" customWidth="1"/>
    <col min="3" max="3" width="7.875" style="2" customWidth="1"/>
    <col min="4" max="4" width="9.125" style="2" customWidth="1"/>
    <col min="5" max="5" width="9.50390625" style="2" hidden="1" customWidth="1"/>
    <col min="6" max="7" width="7.875" style="2" hidden="1" customWidth="1"/>
    <col min="8" max="16384" width="7.875" style="2" customWidth="1"/>
  </cols>
  <sheetData>
    <row r="1" spans="1:4" ht="13.5" customHeight="1">
      <c r="A1" s="346" t="s">
        <v>601</v>
      </c>
      <c r="B1" s="347"/>
      <c r="C1" s="347"/>
      <c r="D1" s="347"/>
    </row>
    <row r="2" spans="1:4" ht="14.25">
      <c r="A2" s="317" t="s">
        <v>366</v>
      </c>
      <c r="B2" s="317"/>
      <c r="C2" s="317"/>
      <c r="D2" s="317"/>
    </row>
    <row r="3" spans="1:4" ht="14.25">
      <c r="A3" s="7"/>
      <c r="B3" s="202" t="s">
        <v>536</v>
      </c>
      <c r="C3" s="7" t="s">
        <v>329</v>
      </c>
      <c r="D3" s="339" t="s">
        <v>367</v>
      </c>
    </row>
    <row r="4" spans="1:4" ht="14.25">
      <c r="A4" s="63"/>
      <c r="B4" s="137" t="s">
        <v>331</v>
      </c>
      <c r="C4" s="9" t="s">
        <v>307</v>
      </c>
      <c r="D4" s="340"/>
    </row>
    <row r="5" spans="1:7" ht="14.25">
      <c r="A5" s="7" t="s">
        <v>332</v>
      </c>
      <c r="B5" s="151">
        <v>4301.97</v>
      </c>
      <c r="C5" s="113">
        <v>11.9</v>
      </c>
      <c r="D5" s="117" t="s">
        <v>336</v>
      </c>
      <c r="F5" s="152"/>
      <c r="G5" s="140"/>
    </row>
    <row r="6" spans="1:7" ht="14.25">
      <c r="A6" s="104" t="s">
        <v>333</v>
      </c>
      <c r="B6" s="151">
        <v>1595.8406209924779</v>
      </c>
      <c r="C6" s="114">
        <v>10.946779928382043</v>
      </c>
      <c r="D6" s="131">
        <f>RANK(C6,($C$6:$C$22))</f>
        <v>12</v>
      </c>
      <c r="E6" s="232">
        <f>ROUND(C6,1)</f>
        <v>10.9</v>
      </c>
      <c r="F6" s="152">
        <f>RANK(E6,($E$6:$E$22))</f>
        <v>12</v>
      </c>
      <c r="G6" s="131">
        <f>D6-F6</f>
        <v>0</v>
      </c>
    </row>
    <row r="7" spans="1:7" ht="14.25">
      <c r="A7" s="139" t="s">
        <v>368</v>
      </c>
      <c r="B7" s="151">
        <v>189.71474792148697</v>
      </c>
      <c r="C7" s="114">
        <v>13.458741567662116</v>
      </c>
      <c r="D7" s="131">
        <f aca="true" t="shared" si="0" ref="D7:D22">RANK(C7,($C$6:$C$22))</f>
        <v>2</v>
      </c>
      <c r="E7" s="232">
        <f aca="true" t="shared" si="1" ref="E7:E20">ROUND(C7,1)</f>
        <v>13.5</v>
      </c>
      <c r="F7" s="152">
        <f aca="true" t="shared" si="2" ref="F7:F22">RANK(E7,($E$6:$E$22))</f>
        <v>2</v>
      </c>
      <c r="G7" s="131">
        <f aca="true" t="shared" si="3" ref="G7:G22">D7-F7</f>
        <v>0</v>
      </c>
    </row>
    <row r="8" spans="1:7" ht="14.25">
      <c r="A8" s="139" t="s">
        <v>369</v>
      </c>
      <c r="B8" s="151">
        <v>209.63055445817471</v>
      </c>
      <c r="C8" s="114">
        <v>10.672654347919888</v>
      </c>
      <c r="D8" s="131">
        <v>13</v>
      </c>
      <c r="E8" s="232">
        <f t="shared" si="1"/>
        <v>10.7</v>
      </c>
      <c r="F8" s="152">
        <f t="shared" si="2"/>
        <v>13</v>
      </c>
      <c r="G8" s="131">
        <f t="shared" si="3"/>
        <v>0</v>
      </c>
    </row>
    <row r="9" spans="1:7" ht="14.25">
      <c r="A9" s="139" t="s">
        <v>370</v>
      </c>
      <c r="B9" s="151">
        <v>356.45917469853185</v>
      </c>
      <c r="C9" s="114">
        <v>10.236427310992497</v>
      </c>
      <c r="D9" s="131">
        <f t="shared" si="0"/>
        <v>15</v>
      </c>
      <c r="E9" s="232">
        <f t="shared" si="1"/>
        <v>10.2</v>
      </c>
      <c r="F9" s="152">
        <f t="shared" si="2"/>
        <v>15</v>
      </c>
      <c r="G9" s="131">
        <f t="shared" si="3"/>
        <v>0</v>
      </c>
    </row>
    <row r="10" spans="1:7" ht="14.25">
      <c r="A10" s="139" t="s">
        <v>371</v>
      </c>
      <c r="B10" s="151">
        <v>387.8480110056122</v>
      </c>
      <c r="C10" s="114">
        <v>13.027974473479105</v>
      </c>
      <c r="D10" s="131">
        <f t="shared" si="0"/>
        <v>3</v>
      </c>
      <c r="E10" s="232">
        <f t="shared" si="1"/>
        <v>13</v>
      </c>
      <c r="F10" s="152">
        <f t="shared" si="2"/>
        <v>3</v>
      </c>
      <c r="G10" s="131">
        <f t="shared" si="3"/>
        <v>0</v>
      </c>
    </row>
    <row r="11" spans="1:7" ht="14.25">
      <c r="A11" s="125" t="s">
        <v>334</v>
      </c>
      <c r="B11" s="153">
        <v>89.92858543750289</v>
      </c>
      <c r="C11" s="146">
        <v>13.864429517576198</v>
      </c>
      <c r="D11" s="141">
        <f t="shared" si="0"/>
        <v>1</v>
      </c>
      <c r="E11" s="232">
        <f t="shared" si="1"/>
        <v>13.9</v>
      </c>
      <c r="F11" s="152">
        <f t="shared" si="2"/>
        <v>1</v>
      </c>
      <c r="G11" s="131">
        <f t="shared" si="3"/>
        <v>0</v>
      </c>
    </row>
    <row r="12" spans="1:7" ht="14.25">
      <c r="A12" s="139" t="s">
        <v>372</v>
      </c>
      <c r="B12" s="151">
        <v>180.42284847729096</v>
      </c>
      <c r="C12" s="114">
        <v>12.402312432653972</v>
      </c>
      <c r="D12" s="131">
        <f t="shared" si="0"/>
        <v>4</v>
      </c>
      <c r="E12" s="232">
        <f t="shared" si="1"/>
        <v>12.4</v>
      </c>
      <c r="F12" s="152">
        <f t="shared" si="2"/>
        <v>4</v>
      </c>
      <c r="G12" s="131">
        <f t="shared" si="3"/>
        <v>0</v>
      </c>
    </row>
    <row r="13" spans="1:7" ht="14.25">
      <c r="A13" s="139" t="s">
        <v>373</v>
      </c>
      <c r="B13" s="151">
        <v>251.47064816608273</v>
      </c>
      <c r="C13" s="114">
        <v>10.065430433756276</v>
      </c>
      <c r="D13" s="131">
        <f t="shared" si="0"/>
        <v>16</v>
      </c>
      <c r="E13" s="232">
        <f t="shared" si="1"/>
        <v>10.1</v>
      </c>
      <c r="F13" s="152">
        <f t="shared" si="2"/>
        <v>16</v>
      </c>
      <c r="G13" s="131">
        <f t="shared" si="3"/>
        <v>0</v>
      </c>
    </row>
    <row r="14" spans="1:7" ht="14.25">
      <c r="A14" s="139" t="s">
        <v>374</v>
      </c>
      <c r="B14" s="151">
        <v>295.68333124639014</v>
      </c>
      <c r="C14" s="114">
        <v>10.710232746215809</v>
      </c>
      <c r="D14" s="131">
        <f t="shared" si="0"/>
        <v>13</v>
      </c>
      <c r="E14" s="232">
        <f t="shared" si="1"/>
        <v>10.7</v>
      </c>
      <c r="F14" s="152">
        <f t="shared" si="2"/>
        <v>13</v>
      </c>
      <c r="G14" s="131">
        <f t="shared" si="3"/>
        <v>0</v>
      </c>
    </row>
    <row r="15" spans="1:7" ht="14.25">
      <c r="A15" s="139" t="s">
        <v>375</v>
      </c>
      <c r="B15" s="151">
        <v>278.99481095777844</v>
      </c>
      <c r="C15" s="114">
        <v>12.187443862999771</v>
      </c>
      <c r="D15" s="131">
        <f t="shared" si="0"/>
        <v>5</v>
      </c>
      <c r="E15" s="232">
        <f t="shared" si="1"/>
        <v>12.2</v>
      </c>
      <c r="F15" s="152">
        <f t="shared" si="2"/>
        <v>5</v>
      </c>
      <c r="G15" s="131">
        <f t="shared" si="3"/>
        <v>0</v>
      </c>
    </row>
    <row r="16" spans="1:7" ht="14.25">
      <c r="A16" s="139" t="s">
        <v>376</v>
      </c>
      <c r="B16" s="151">
        <v>128.34992770405324</v>
      </c>
      <c r="C16" s="114">
        <v>11.959167177414898</v>
      </c>
      <c r="D16" s="131">
        <v>8</v>
      </c>
      <c r="E16" s="232">
        <f t="shared" si="1"/>
        <v>12</v>
      </c>
      <c r="F16" s="152">
        <f t="shared" si="2"/>
        <v>8</v>
      </c>
      <c r="G16" s="131">
        <f t="shared" si="3"/>
        <v>0</v>
      </c>
    </row>
    <row r="17" spans="1:7" ht="14.25">
      <c r="A17" s="139" t="s">
        <v>377</v>
      </c>
      <c r="B17" s="151">
        <v>127.26173975287983</v>
      </c>
      <c r="C17" s="114">
        <v>12.07605402092102</v>
      </c>
      <c r="D17" s="131">
        <f t="shared" si="0"/>
        <v>7</v>
      </c>
      <c r="E17" s="232">
        <f t="shared" si="1"/>
        <v>12.1</v>
      </c>
      <c r="F17" s="152">
        <f t="shared" si="2"/>
        <v>7</v>
      </c>
      <c r="G17" s="131">
        <f t="shared" si="3"/>
        <v>0</v>
      </c>
    </row>
    <row r="18" spans="1:7" ht="14.25">
      <c r="A18" s="139" t="s">
        <v>378</v>
      </c>
      <c r="B18" s="151">
        <v>145.49693588262897</v>
      </c>
      <c r="C18" s="114">
        <v>12.15004027589795</v>
      </c>
      <c r="D18" s="131">
        <v>5</v>
      </c>
      <c r="E18" s="232">
        <f t="shared" si="1"/>
        <v>12.2</v>
      </c>
      <c r="F18" s="152">
        <f t="shared" si="2"/>
        <v>5</v>
      </c>
      <c r="G18" s="131">
        <f t="shared" si="3"/>
        <v>0</v>
      </c>
    </row>
    <row r="19" spans="1:7" ht="14.25">
      <c r="A19" s="139" t="s">
        <v>379</v>
      </c>
      <c r="B19" s="151">
        <v>87.23851815439339</v>
      </c>
      <c r="C19" s="114">
        <v>11.8743694845449</v>
      </c>
      <c r="D19" s="131">
        <f t="shared" si="0"/>
        <v>10</v>
      </c>
      <c r="E19" s="232">
        <f t="shared" si="1"/>
        <v>11.9</v>
      </c>
      <c r="F19" s="152">
        <f t="shared" si="2"/>
        <v>10</v>
      </c>
      <c r="G19" s="131">
        <f t="shared" si="3"/>
        <v>0</v>
      </c>
    </row>
    <row r="20" spans="1:7" ht="14.25">
      <c r="A20" s="139" t="s">
        <v>380</v>
      </c>
      <c r="B20" s="151">
        <v>59.603942097312924</v>
      </c>
      <c r="C20" s="114">
        <v>12.042068913020003</v>
      </c>
      <c r="D20" s="131">
        <f t="shared" si="0"/>
        <v>8</v>
      </c>
      <c r="E20" s="232">
        <f t="shared" si="1"/>
        <v>12</v>
      </c>
      <c r="F20" s="152">
        <f t="shared" si="2"/>
        <v>8</v>
      </c>
      <c r="G20" s="131">
        <f t="shared" si="3"/>
        <v>0</v>
      </c>
    </row>
    <row r="21" spans="1:7" ht="14.25">
      <c r="A21" s="270" t="s">
        <v>381</v>
      </c>
      <c r="B21" s="276">
        <v>82.85411088550866</v>
      </c>
      <c r="C21" s="254">
        <v>10.951741477885207</v>
      </c>
      <c r="D21" s="131">
        <f t="shared" si="0"/>
        <v>11</v>
      </c>
      <c r="E21" s="232">
        <f>ROUND(C21,1)</f>
        <v>11</v>
      </c>
      <c r="F21" s="152">
        <f t="shared" si="2"/>
        <v>11</v>
      </c>
      <c r="G21" s="131">
        <f t="shared" si="3"/>
        <v>0</v>
      </c>
    </row>
    <row r="22" spans="1:7" ht="14.25">
      <c r="A22" s="142" t="s">
        <v>523</v>
      </c>
      <c r="B22" s="278">
        <v>3.951789721429132</v>
      </c>
      <c r="C22" s="277">
        <v>6.964656865443857</v>
      </c>
      <c r="D22" s="132">
        <f t="shared" si="0"/>
        <v>17</v>
      </c>
      <c r="E22" s="232">
        <f>ROUND(C22,1)</f>
        <v>7</v>
      </c>
      <c r="F22" s="152">
        <f t="shared" si="2"/>
        <v>17</v>
      </c>
      <c r="G22" s="131">
        <f t="shared" si="3"/>
        <v>0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zoomScalePageLayoutView="0" workbookViewId="0" topLeftCell="A1">
      <selection activeCell="D24" sqref="D24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2" customWidth="1"/>
  </cols>
  <sheetData>
    <row r="1" spans="1:3" ht="14.25">
      <c r="A1" s="307" t="s">
        <v>5</v>
      </c>
      <c r="B1" s="307"/>
      <c r="C1" s="307"/>
    </row>
    <row r="2" spans="1:3" ht="14.25">
      <c r="A2" s="177"/>
      <c r="B2" s="178" t="s">
        <v>534</v>
      </c>
      <c r="C2" s="178" t="s">
        <v>25</v>
      </c>
    </row>
    <row r="3" spans="1:3" ht="14.25">
      <c r="A3" s="179"/>
      <c r="B3" s="180" t="s">
        <v>26</v>
      </c>
      <c r="C3" s="180" t="s">
        <v>27</v>
      </c>
    </row>
    <row r="4" spans="1:3" ht="14.25">
      <c r="A4" s="244" t="s">
        <v>28</v>
      </c>
      <c r="B4" s="309">
        <v>217.7</v>
      </c>
      <c r="C4" s="311">
        <v>8.4</v>
      </c>
    </row>
    <row r="5" spans="1:3" ht="14.25">
      <c r="A5" s="245" t="s">
        <v>535</v>
      </c>
      <c r="B5" s="310"/>
      <c r="C5" s="310"/>
    </row>
    <row r="6" spans="1:3" ht="14.25">
      <c r="A6" s="246" t="s">
        <v>29</v>
      </c>
      <c r="B6" s="182"/>
      <c r="C6" s="183">
        <v>7.6</v>
      </c>
    </row>
    <row r="7" spans="1:3" ht="13.5" customHeight="1">
      <c r="A7" s="246" t="s">
        <v>30</v>
      </c>
      <c r="B7" s="184">
        <v>14.94640748</v>
      </c>
      <c r="C7" s="183">
        <v>7.77</v>
      </c>
    </row>
    <row r="8" spans="1:3" ht="17.25" customHeight="1">
      <c r="A8" s="181" t="s">
        <v>31</v>
      </c>
      <c r="B8" s="184">
        <v>11.321263779999999</v>
      </c>
      <c r="C8" s="183">
        <v>2.93</v>
      </c>
    </row>
    <row r="9" spans="1:242" ht="14.25">
      <c r="A9" s="246" t="s">
        <v>32</v>
      </c>
      <c r="B9" s="184"/>
      <c r="C9" s="183">
        <v>10.9</v>
      </c>
      <c r="IG9"/>
      <c r="IH9"/>
    </row>
    <row r="10" spans="1:3" ht="14.25">
      <c r="A10" s="246" t="s">
        <v>33</v>
      </c>
      <c r="B10" s="184">
        <v>89.93</v>
      </c>
      <c r="C10" s="183">
        <v>13.9</v>
      </c>
    </row>
    <row r="11" spans="1:5" ht="14.25">
      <c r="A11" s="246" t="s">
        <v>426</v>
      </c>
      <c r="B11" s="185">
        <v>9.3</v>
      </c>
      <c r="C11" s="183">
        <v>8</v>
      </c>
      <c r="E11" s="2" t="s">
        <v>529</v>
      </c>
    </row>
    <row r="12" spans="1:3" ht="14.25">
      <c r="A12" s="181" t="s">
        <v>424</v>
      </c>
      <c r="B12" s="185">
        <v>6.3</v>
      </c>
      <c r="C12" s="183">
        <v>-3.8</v>
      </c>
    </row>
    <row r="13" spans="1:3" ht="14.25">
      <c r="A13" s="181" t="s">
        <v>425</v>
      </c>
      <c r="B13" s="185">
        <v>2.9</v>
      </c>
      <c r="C13" s="183">
        <v>46.9</v>
      </c>
    </row>
    <row r="14" spans="1:3" ht="14.25">
      <c r="A14" s="246" t="s">
        <v>34</v>
      </c>
      <c r="B14" s="185">
        <v>1271</v>
      </c>
      <c r="C14" s="183">
        <v>55.8</v>
      </c>
    </row>
    <row r="15" spans="1:3" ht="14.25">
      <c r="A15" s="246" t="s">
        <v>35</v>
      </c>
      <c r="B15" s="184">
        <v>23.8913</v>
      </c>
      <c r="C15" s="186">
        <v>17.463727856907568</v>
      </c>
    </row>
    <row r="16" spans="1:3" ht="14.25">
      <c r="A16" s="181" t="s">
        <v>473</v>
      </c>
      <c r="B16" s="187">
        <v>16.84</v>
      </c>
      <c r="C16" s="186">
        <v>16.1</v>
      </c>
    </row>
    <row r="17" spans="1:3" ht="14.25">
      <c r="A17" s="181" t="s">
        <v>474</v>
      </c>
      <c r="B17" s="184">
        <v>10.43</v>
      </c>
      <c r="C17" s="186">
        <v>20.9</v>
      </c>
    </row>
    <row r="18" spans="1:3" ht="14.25">
      <c r="A18" s="246" t="s">
        <v>475</v>
      </c>
      <c r="B18" s="184">
        <v>35.932</v>
      </c>
      <c r="C18" s="183">
        <v>61.32247434159132</v>
      </c>
    </row>
    <row r="19" spans="1:3" ht="14.25">
      <c r="A19" s="246" t="s">
        <v>36</v>
      </c>
      <c r="B19" s="188">
        <v>692.1275958532</v>
      </c>
      <c r="C19" s="185">
        <v>12.07</v>
      </c>
    </row>
    <row r="20" spans="1:3" ht="14.25">
      <c r="A20" s="246" t="s">
        <v>606</v>
      </c>
      <c r="B20" s="188">
        <v>485.3</v>
      </c>
      <c r="C20" s="185">
        <v>19.34</v>
      </c>
    </row>
    <row r="21" spans="1:3" ht="14.25">
      <c r="A21" s="246" t="s">
        <v>37</v>
      </c>
      <c r="B21" s="189">
        <v>102.42826718</v>
      </c>
      <c r="C21" s="189">
        <v>2.4</v>
      </c>
    </row>
    <row r="22" spans="1:3" ht="24.75" customHeight="1">
      <c r="A22" s="308" t="s">
        <v>604</v>
      </c>
      <c r="B22" s="308"/>
      <c r="C22" s="308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13.50390625" style="0" customWidth="1"/>
    <col min="2" max="2" width="11.125" style="0" customWidth="1"/>
    <col min="3" max="3" width="10.25390625" style="0" customWidth="1"/>
    <col min="5" max="7" width="9.00390625" style="0" hidden="1" customWidth="1"/>
  </cols>
  <sheetData>
    <row r="1" spans="1:4" ht="14.25">
      <c r="A1" s="346" t="s">
        <v>495</v>
      </c>
      <c r="B1" s="347"/>
      <c r="C1" s="347"/>
      <c r="D1" s="347"/>
    </row>
    <row r="2" spans="1:4" ht="14.25">
      <c r="A2" s="350" t="s">
        <v>460</v>
      </c>
      <c r="B2" s="351"/>
      <c r="C2" s="351"/>
      <c r="D2" s="352"/>
    </row>
    <row r="3" spans="1:4" ht="14.25">
      <c r="A3" s="348" t="s">
        <v>114</v>
      </c>
      <c r="B3" s="240" t="s">
        <v>539</v>
      </c>
      <c r="C3" s="7" t="s">
        <v>329</v>
      </c>
      <c r="D3" s="339" t="s">
        <v>367</v>
      </c>
    </row>
    <row r="4" spans="1:4" ht="14.25">
      <c r="A4" s="349"/>
      <c r="B4" s="241" t="s">
        <v>462</v>
      </c>
      <c r="C4" s="241" t="s">
        <v>461</v>
      </c>
      <c r="D4" s="340"/>
    </row>
    <row r="5" spans="1:4" ht="14.25">
      <c r="A5" s="211" t="s">
        <v>448</v>
      </c>
      <c r="B5" s="217">
        <v>1729.6066</v>
      </c>
      <c r="C5" s="218">
        <v>16</v>
      </c>
      <c r="D5" s="212" t="s">
        <v>299</v>
      </c>
    </row>
    <row r="6" spans="1:7" ht="14.25">
      <c r="A6" s="213" t="s">
        <v>449</v>
      </c>
      <c r="B6" s="219">
        <v>927.7845</v>
      </c>
      <c r="C6" s="220">
        <v>23.3</v>
      </c>
      <c r="D6" s="214">
        <f>RANK(C6,($C$6:$C$22))</f>
        <v>2</v>
      </c>
      <c r="E6" s="233">
        <f>ROUND(C6,1)</f>
        <v>23.3</v>
      </c>
      <c r="F6">
        <f>RANK(E6,($E$6:$E$22))</f>
        <v>2</v>
      </c>
      <c r="G6" s="234">
        <f>D6-F6</f>
        <v>0</v>
      </c>
    </row>
    <row r="7" spans="1:7" ht="14.25">
      <c r="A7" s="213" t="s">
        <v>450</v>
      </c>
      <c r="B7" s="219">
        <v>51.781616</v>
      </c>
      <c r="C7" s="220">
        <v>18.3</v>
      </c>
      <c r="D7" s="214">
        <f aca="true" t="shared" si="0" ref="D7:D22">RANK(C7,($C$6:$C$22))</f>
        <v>5</v>
      </c>
      <c r="E7" s="233">
        <f aca="true" t="shared" si="1" ref="E7:E22">ROUND(C7,1)</f>
        <v>18.3</v>
      </c>
      <c r="F7">
        <f aca="true" t="shared" si="2" ref="F7:F22">RANK(E7,($E$6:$E$22))</f>
        <v>5</v>
      </c>
      <c r="G7" s="234">
        <f aca="true" t="shared" si="3" ref="G7:G22">D7-F7</f>
        <v>0</v>
      </c>
    </row>
    <row r="8" spans="1:7" ht="14.25">
      <c r="A8" s="213" t="s">
        <v>451</v>
      </c>
      <c r="B8" s="219">
        <v>45.2743</v>
      </c>
      <c r="C8" s="220">
        <v>11.7</v>
      </c>
      <c r="D8" s="214">
        <f t="shared" si="0"/>
        <v>12</v>
      </c>
      <c r="E8" s="233">
        <f t="shared" si="1"/>
        <v>11.7</v>
      </c>
      <c r="F8">
        <f t="shared" si="2"/>
        <v>12</v>
      </c>
      <c r="G8" s="234">
        <f t="shared" si="3"/>
        <v>0</v>
      </c>
    </row>
    <row r="9" spans="1:7" ht="14.25">
      <c r="A9" s="213" t="s">
        <v>452</v>
      </c>
      <c r="B9" s="219">
        <v>102.4675</v>
      </c>
      <c r="C9" s="220">
        <v>6.6</v>
      </c>
      <c r="D9" s="214">
        <f t="shared" si="0"/>
        <v>14</v>
      </c>
      <c r="E9" s="233">
        <f t="shared" si="1"/>
        <v>6.6</v>
      </c>
      <c r="F9">
        <f t="shared" si="2"/>
        <v>14</v>
      </c>
      <c r="G9" s="234">
        <f t="shared" si="3"/>
        <v>0</v>
      </c>
    </row>
    <row r="10" spans="1:7" ht="14.25">
      <c r="A10" s="213" t="s">
        <v>453</v>
      </c>
      <c r="B10" s="219">
        <v>134.268</v>
      </c>
      <c r="C10" s="220">
        <v>5.3</v>
      </c>
      <c r="D10" s="214">
        <f t="shared" si="0"/>
        <v>15</v>
      </c>
      <c r="E10" s="233">
        <f t="shared" si="1"/>
        <v>5.3</v>
      </c>
      <c r="F10">
        <f t="shared" si="2"/>
        <v>15</v>
      </c>
      <c r="G10" s="234">
        <f t="shared" si="3"/>
        <v>0</v>
      </c>
    </row>
    <row r="11" spans="1:7" ht="14.25">
      <c r="A11" s="227" t="s">
        <v>471</v>
      </c>
      <c r="B11" s="228">
        <v>23.8914</v>
      </c>
      <c r="C11" s="229">
        <v>17.5</v>
      </c>
      <c r="D11" s="215">
        <f t="shared" si="0"/>
        <v>8</v>
      </c>
      <c r="E11" s="233">
        <f t="shared" si="1"/>
        <v>17.5</v>
      </c>
      <c r="F11">
        <f t="shared" si="2"/>
        <v>8</v>
      </c>
      <c r="G11" s="234">
        <f t="shared" si="3"/>
        <v>0</v>
      </c>
    </row>
    <row r="12" spans="1:7" ht="14.25">
      <c r="A12" s="213" t="s">
        <v>454</v>
      </c>
      <c r="B12" s="219">
        <v>74.6215</v>
      </c>
      <c r="C12" s="220">
        <v>14.5</v>
      </c>
      <c r="D12" s="214">
        <f t="shared" si="0"/>
        <v>11</v>
      </c>
      <c r="E12" s="233">
        <f t="shared" si="1"/>
        <v>14.5</v>
      </c>
      <c r="F12">
        <f t="shared" si="2"/>
        <v>11</v>
      </c>
      <c r="G12" s="234">
        <f t="shared" si="3"/>
        <v>0</v>
      </c>
    </row>
    <row r="13" spans="1:7" ht="14.25">
      <c r="A13" s="213" t="s">
        <v>455</v>
      </c>
      <c r="B13" s="219">
        <v>69.10632700000001</v>
      </c>
      <c r="C13" s="220">
        <v>17.6</v>
      </c>
      <c r="D13" s="214">
        <f t="shared" si="0"/>
        <v>7</v>
      </c>
      <c r="E13" s="233">
        <f t="shared" si="1"/>
        <v>17.6</v>
      </c>
      <c r="F13">
        <f t="shared" si="2"/>
        <v>7</v>
      </c>
      <c r="G13" s="234">
        <f t="shared" si="3"/>
        <v>0</v>
      </c>
    </row>
    <row r="14" spans="1:7" ht="14.25">
      <c r="A14" s="213" t="s">
        <v>456</v>
      </c>
      <c r="B14" s="219">
        <v>59.7105</v>
      </c>
      <c r="C14" s="220">
        <v>32</v>
      </c>
      <c r="D14" s="214">
        <f t="shared" si="0"/>
        <v>1</v>
      </c>
      <c r="E14" s="233">
        <f t="shared" si="1"/>
        <v>32</v>
      </c>
      <c r="F14">
        <f t="shared" si="2"/>
        <v>1</v>
      </c>
      <c r="G14" s="234">
        <f t="shared" si="3"/>
        <v>0</v>
      </c>
    </row>
    <row r="15" spans="1:7" ht="14.25">
      <c r="A15" s="213" t="s">
        <v>457</v>
      </c>
      <c r="B15" s="219">
        <v>60.818</v>
      </c>
      <c r="C15" s="220">
        <v>17</v>
      </c>
      <c r="D15" s="214">
        <f t="shared" si="0"/>
        <v>9</v>
      </c>
      <c r="E15" s="233">
        <f t="shared" si="1"/>
        <v>17</v>
      </c>
      <c r="F15">
        <f t="shared" si="2"/>
        <v>9</v>
      </c>
      <c r="G15" s="234">
        <f t="shared" si="3"/>
        <v>0</v>
      </c>
    </row>
    <row r="16" spans="1:7" ht="14.25">
      <c r="A16" s="213" t="s">
        <v>458</v>
      </c>
      <c r="B16" s="219">
        <v>39.20885</v>
      </c>
      <c r="C16" s="220">
        <v>21.1</v>
      </c>
      <c r="D16" s="214">
        <f t="shared" si="0"/>
        <v>4</v>
      </c>
      <c r="E16" s="233">
        <f t="shared" si="1"/>
        <v>21.1</v>
      </c>
      <c r="F16">
        <f t="shared" si="2"/>
        <v>4</v>
      </c>
      <c r="G16" s="234">
        <f t="shared" si="3"/>
        <v>0</v>
      </c>
    </row>
    <row r="17" spans="1:7" ht="14.25">
      <c r="A17" s="213" t="s">
        <v>459</v>
      </c>
      <c r="B17" s="219">
        <v>23.9354</v>
      </c>
      <c r="C17" s="220">
        <v>21.4</v>
      </c>
      <c r="D17" s="214">
        <f t="shared" si="0"/>
        <v>3</v>
      </c>
      <c r="E17" s="233">
        <f t="shared" si="1"/>
        <v>21.4</v>
      </c>
      <c r="F17">
        <f t="shared" si="2"/>
        <v>3</v>
      </c>
      <c r="G17" s="234">
        <f t="shared" si="3"/>
        <v>0</v>
      </c>
    </row>
    <row r="18" spans="1:7" ht="14.25">
      <c r="A18" s="213" t="s">
        <v>463</v>
      </c>
      <c r="B18" s="219">
        <v>54.2338</v>
      </c>
      <c r="C18" s="220">
        <v>4</v>
      </c>
      <c r="D18" s="214">
        <f t="shared" si="0"/>
        <v>17</v>
      </c>
      <c r="E18" s="233">
        <f t="shared" si="1"/>
        <v>4</v>
      </c>
      <c r="F18">
        <f t="shared" si="2"/>
        <v>17</v>
      </c>
      <c r="G18" s="234">
        <f t="shared" si="3"/>
        <v>0</v>
      </c>
    </row>
    <row r="19" spans="1:7" ht="14.25">
      <c r="A19" s="213" t="s">
        <v>464</v>
      </c>
      <c r="B19" s="219">
        <v>17.04085</v>
      </c>
      <c r="C19" s="220">
        <v>16.7</v>
      </c>
      <c r="D19" s="214">
        <f t="shared" si="0"/>
        <v>10</v>
      </c>
      <c r="E19" s="233">
        <f t="shared" si="1"/>
        <v>16.7</v>
      </c>
      <c r="F19">
        <f t="shared" si="2"/>
        <v>10</v>
      </c>
      <c r="G19" s="234">
        <f t="shared" si="3"/>
        <v>0</v>
      </c>
    </row>
    <row r="20" spans="1:7" ht="14.25">
      <c r="A20" s="213" t="s">
        <v>465</v>
      </c>
      <c r="B20" s="219">
        <v>10.6168</v>
      </c>
      <c r="C20" s="220">
        <v>8.1</v>
      </c>
      <c r="D20" s="214">
        <f t="shared" si="0"/>
        <v>13</v>
      </c>
      <c r="E20" s="233">
        <f t="shared" si="1"/>
        <v>8.1</v>
      </c>
      <c r="F20">
        <f t="shared" si="2"/>
        <v>13</v>
      </c>
      <c r="G20" s="234">
        <f t="shared" si="3"/>
        <v>0</v>
      </c>
    </row>
    <row r="21" spans="1:7" ht="14.25">
      <c r="A21" s="213" t="s">
        <v>466</v>
      </c>
      <c r="B21" s="219">
        <v>8.81825</v>
      </c>
      <c r="C21" s="220">
        <v>18.1</v>
      </c>
      <c r="D21" s="214">
        <f t="shared" si="0"/>
        <v>6</v>
      </c>
      <c r="E21" s="233">
        <f t="shared" si="1"/>
        <v>18.1</v>
      </c>
      <c r="F21">
        <f t="shared" si="2"/>
        <v>6</v>
      </c>
      <c r="G21" s="234">
        <f t="shared" si="3"/>
        <v>0</v>
      </c>
    </row>
    <row r="22" spans="1:7" ht="14.25">
      <c r="A22" s="216" t="s">
        <v>524</v>
      </c>
      <c r="B22" s="221">
        <v>1.7329504999999998</v>
      </c>
      <c r="C22" s="76">
        <v>4.9</v>
      </c>
      <c r="D22" s="132">
        <f t="shared" si="0"/>
        <v>16</v>
      </c>
      <c r="E22" s="233">
        <f t="shared" si="1"/>
        <v>4.9</v>
      </c>
      <c r="F22">
        <f t="shared" si="2"/>
        <v>16</v>
      </c>
      <c r="G22" s="234">
        <f t="shared" si="3"/>
        <v>0</v>
      </c>
    </row>
  </sheetData>
  <sheetProtection/>
  <mergeCells count="4">
    <mergeCell ref="A3:A4"/>
    <mergeCell ref="A1:D1"/>
    <mergeCell ref="D3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zoomScalePageLayoutView="0" workbookViewId="0" topLeftCell="A1">
      <selection activeCell="H9" sqref="H9"/>
    </sheetView>
  </sheetViews>
  <sheetFormatPr defaultColWidth="7.875" defaultRowHeight="14.25"/>
  <cols>
    <col min="1" max="1" width="7.875" style="2" customWidth="1"/>
    <col min="2" max="2" width="10.125" style="0" customWidth="1"/>
    <col min="3" max="3" width="8.50390625" style="0" customWidth="1"/>
    <col min="4" max="4" width="8.375" style="0" customWidth="1"/>
    <col min="5" max="7" width="7.875" style="2" hidden="1" customWidth="1"/>
    <col min="8" max="16384" width="7.875" style="2" customWidth="1"/>
  </cols>
  <sheetData>
    <row r="1" spans="1:4" ht="14.25">
      <c r="A1" s="346" t="s">
        <v>496</v>
      </c>
      <c r="B1" s="347"/>
      <c r="C1" s="347"/>
      <c r="D1" s="347"/>
    </row>
    <row r="2" spans="1:4" ht="15" customHeight="1">
      <c r="A2" s="109" t="s">
        <v>382</v>
      </c>
      <c r="B2" s="109"/>
      <c r="C2" s="109"/>
      <c r="D2" s="155"/>
    </row>
    <row r="3" spans="1:4" ht="13.5" customHeight="1">
      <c r="A3" s="7"/>
      <c r="B3" s="202" t="s">
        <v>536</v>
      </c>
      <c r="C3" s="7" t="s">
        <v>329</v>
      </c>
      <c r="D3" s="339" t="s">
        <v>330</v>
      </c>
    </row>
    <row r="4" spans="1:4" ht="14.25">
      <c r="A4" s="63"/>
      <c r="B4" s="137" t="s">
        <v>331</v>
      </c>
      <c r="C4" s="156" t="s">
        <v>383</v>
      </c>
      <c r="D4" s="340"/>
    </row>
    <row r="5" spans="1:4" ht="20.25" customHeight="1">
      <c r="A5" s="242" t="s">
        <v>332</v>
      </c>
      <c r="B5" s="117">
        <v>951.4429</v>
      </c>
      <c r="C5" s="34">
        <v>11.289854891076189</v>
      </c>
      <c r="D5" s="117" t="s">
        <v>336</v>
      </c>
    </row>
    <row r="6" spans="1:7" ht="20.25" customHeight="1">
      <c r="A6" s="104" t="s">
        <v>333</v>
      </c>
      <c r="B6" s="118">
        <v>464.8244</v>
      </c>
      <c r="C6" s="13">
        <v>21.108669784373788</v>
      </c>
      <c r="D6" s="157">
        <f>RANK(C6,($C$6:$C$22))</f>
        <v>2</v>
      </c>
      <c r="E6" s="175">
        <f>ROUND(C6,1)</f>
        <v>21.1</v>
      </c>
      <c r="F6" s="2">
        <f>RANK(E6,($E$6:$E$22))</f>
        <v>2</v>
      </c>
      <c r="G6" s="81">
        <f>D6-F6</f>
        <v>0</v>
      </c>
    </row>
    <row r="7" spans="1:7" ht="20.25" customHeight="1">
      <c r="A7" s="139" t="s">
        <v>384</v>
      </c>
      <c r="B7" s="118">
        <v>32.4082</v>
      </c>
      <c r="C7" s="13">
        <v>13.220770055792542</v>
      </c>
      <c r="D7" s="157">
        <f aca="true" t="shared" si="0" ref="D7:D22">RANK(C7,($C$6:$C$22))</f>
        <v>9</v>
      </c>
      <c r="E7" s="175">
        <f aca="true" t="shared" si="1" ref="E7:E22">ROUND(C7,1)</f>
        <v>13.2</v>
      </c>
      <c r="F7" s="2">
        <f aca="true" t="shared" si="2" ref="F7:F22">RANK(E7,($E$6:$E$22))</f>
        <v>9</v>
      </c>
      <c r="G7" s="81">
        <f aca="true" t="shared" si="3" ref="G7:G22">D7-F7</f>
        <v>0</v>
      </c>
    </row>
    <row r="8" spans="1:7" ht="20.25" customHeight="1">
      <c r="A8" s="139" t="s">
        <v>385</v>
      </c>
      <c r="B8" s="118">
        <v>27.8916</v>
      </c>
      <c r="C8" s="13">
        <v>9.9826498422713</v>
      </c>
      <c r="D8" s="157">
        <f t="shared" si="0"/>
        <v>12</v>
      </c>
      <c r="E8" s="175">
        <f t="shared" si="1"/>
        <v>10</v>
      </c>
      <c r="F8" s="2">
        <f t="shared" si="2"/>
        <v>12</v>
      </c>
      <c r="G8" s="81">
        <f t="shared" si="3"/>
        <v>0</v>
      </c>
    </row>
    <row r="9" spans="1:7" ht="20.25" customHeight="1">
      <c r="A9" s="139" t="s">
        <v>386</v>
      </c>
      <c r="B9" s="118">
        <v>66.4916</v>
      </c>
      <c r="C9" s="13">
        <v>0.9905922593462293</v>
      </c>
      <c r="D9" s="157">
        <f t="shared" si="0"/>
        <v>17</v>
      </c>
      <c r="E9" s="175">
        <f t="shared" si="1"/>
        <v>1</v>
      </c>
      <c r="F9" s="2">
        <f t="shared" si="2"/>
        <v>17</v>
      </c>
      <c r="G9" s="81">
        <f t="shared" si="3"/>
        <v>0</v>
      </c>
    </row>
    <row r="10" spans="1:7" ht="20.25" customHeight="1">
      <c r="A10" s="139" t="s">
        <v>387</v>
      </c>
      <c r="B10" s="118">
        <v>79.1141</v>
      </c>
      <c r="C10" s="13">
        <v>2.2193538717563115</v>
      </c>
      <c r="D10" s="157">
        <f t="shared" si="0"/>
        <v>16</v>
      </c>
      <c r="E10" s="175">
        <f t="shared" si="1"/>
        <v>2.2</v>
      </c>
      <c r="F10" s="2">
        <f t="shared" si="2"/>
        <v>16</v>
      </c>
      <c r="G10" s="81">
        <f t="shared" si="3"/>
        <v>0</v>
      </c>
    </row>
    <row r="11" spans="1:7" ht="20.25" customHeight="1">
      <c r="A11" s="125" t="s">
        <v>334</v>
      </c>
      <c r="B11" s="158">
        <v>16.8436</v>
      </c>
      <c r="C11" s="140">
        <v>16.12351688050245</v>
      </c>
      <c r="D11" s="159">
        <f t="shared" si="0"/>
        <v>6</v>
      </c>
      <c r="E11" s="175">
        <f t="shared" si="1"/>
        <v>16.1</v>
      </c>
      <c r="F11" s="2">
        <f t="shared" si="2"/>
        <v>6</v>
      </c>
      <c r="G11" s="81">
        <f t="shared" si="3"/>
        <v>0</v>
      </c>
    </row>
    <row r="12" spans="1:7" ht="20.25" customHeight="1">
      <c r="A12" s="139" t="s">
        <v>388</v>
      </c>
      <c r="B12" s="118">
        <v>35.4213</v>
      </c>
      <c r="C12" s="13">
        <v>19.38825036233105</v>
      </c>
      <c r="D12" s="157">
        <f t="shared" si="0"/>
        <v>3</v>
      </c>
      <c r="E12" s="175">
        <f t="shared" si="1"/>
        <v>19.4</v>
      </c>
      <c r="F12" s="2">
        <f t="shared" si="2"/>
        <v>3</v>
      </c>
      <c r="G12" s="81">
        <f t="shared" si="3"/>
        <v>0</v>
      </c>
    </row>
    <row r="13" spans="1:7" s="3" customFormat="1" ht="20.25" customHeight="1">
      <c r="A13" s="139" t="s">
        <v>389</v>
      </c>
      <c r="B13" s="118">
        <v>43.8222</v>
      </c>
      <c r="C13" s="13">
        <v>13.768341692887631</v>
      </c>
      <c r="D13" s="157">
        <f t="shared" si="0"/>
        <v>7</v>
      </c>
      <c r="E13" s="175">
        <f t="shared" si="1"/>
        <v>13.8</v>
      </c>
      <c r="F13" s="2">
        <f t="shared" si="2"/>
        <v>7</v>
      </c>
      <c r="G13" s="81">
        <f t="shared" si="3"/>
        <v>0</v>
      </c>
    </row>
    <row r="14" spans="1:7" ht="20.25" customHeight="1">
      <c r="A14" s="139" t="s">
        <v>390</v>
      </c>
      <c r="B14" s="118">
        <v>37.0378</v>
      </c>
      <c r="C14" s="13">
        <v>33.28894902762383</v>
      </c>
      <c r="D14" s="157">
        <f t="shared" si="0"/>
        <v>1</v>
      </c>
      <c r="E14" s="175">
        <f t="shared" si="1"/>
        <v>33.3</v>
      </c>
      <c r="F14" s="2">
        <f t="shared" si="2"/>
        <v>1</v>
      </c>
      <c r="G14" s="81">
        <f t="shared" si="3"/>
        <v>0</v>
      </c>
    </row>
    <row r="15" spans="1:7" ht="20.25" customHeight="1">
      <c r="A15" s="139" t="s">
        <v>391</v>
      </c>
      <c r="B15" s="118">
        <v>37.8235</v>
      </c>
      <c r="C15" s="13">
        <v>10.403920698673645</v>
      </c>
      <c r="D15" s="157">
        <f t="shared" si="0"/>
        <v>11</v>
      </c>
      <c r="E15" s="175">
        <f t="shared" si="1"/>
        <v>10.4</v>
      </c>
      <c r="F15" s="2">
        <f t="shared" si="2"/>
        <v>11</v>
      </c>
      <c r="G15" s="81">
        <f t="shared" si="3"/>
        <v>0</v>
      </c>
    </row>
    <row r="16" spans="1:7" ht="20.25" customHeight="1">
      <c r="A16" s="139" t="s">
        <v>392</v>
      </c>
      <c r="B16" s="118">
        <v>25.5839</v>
      </c>
      <c r="C16" s="13">
        <v>13.28430113621269</v>
      </c>
      <c r="D16" s="157">
        <f t="shared" si="0"/>
        <v>8</v>
      </c>
      <c r="E16" s="175">
        <f t="shared" si="1"/>
        <v>13.3</v>
      </c>
      <c r="F16" s="2">
        <f t="shared" si="2"/>
        <v>8</v>
      </c>
      <c r="G16" s="81">
        <f t="shared" si="3"/>
        <v>0</v>
      </c>
    </row>
    <row r="17" spans="1:7" ht="20.25" customHeight="1">
      <c r="A17" s="139" t="s">
        <v>393</v>
      </c>
      <c r="B17" s="118">
        <v>13.8281</v>
      </c>
      <c r="C17" s="13">
        <v>18.75016101745858</v>
      </c>
      <c r="D17" s="157">
        <f t="shared" si="0"/>
        <v>4</v>
      </c>
      <c r="E17" s="175">
        <f t="shared" si="1"/>
        <v>18.8</v>
      </c>
      <c r="F17" s="2">
        <f t="shared" si="2"/>
        <v>4</v>
      </c>
      <c r="G17" s="81">
        <f t="shared" si="3"/>
        <v>0</v>
      </c>
    </row>
    <row r="18" spans="1:7" ht="20.25" customHeight="1">
      <c r="A18" s="139" t="s">
        <v>394</v>
      </c>
      <c r="B18" s="118">
        <v>20.5401</v>
      </c>
      <c r="C18" s="13">
        <v>4.577136718411907</v>
      </c>
      <c r="D18" s="157">
        <f t="shared" si="0"/>
        <v>15</v>
      </c>
      <c r="E18" s="175">
        <f t="shared" si="1"/>
        <v>4.6</v>
      </c>
      <c r="F18" s="2">
        <f t="shared" si="2"/>
        <v>15</v>
      </c>
      <c r="G18" s="81">
        <f t="shared" si="3"/>
        <v>0</v>
      </c>
    </row>
    <row r="19" spans="1:7" ht="20.25" customHeight="1">
      <c r="A19" s="139" t="s">
        <v>395</v>
      </c>
      <c r="B19" s="118">
        <v>11.4339</v>
      </c>
      <c r="C19" s="13">
        <v>18.087084047673144</v>
      </c>
      <c r="D19" s="157">
        <f t="shared" si="0"/>
        <v>5</v>
      </c>
      <c r="E19" s="175">
        <f t="shared" si="1"/>
        <v>18.1</v>
      </c>
      <c r="F19" s="2">
        <f t="shared" si="2"/>
        <v>5</v>
      </c>
      <c r="G19" s="81">
        <f t="shared" si="3"/>
        <v>0</v>
      </c>
    </row>
    <row r="20" spans="1:7" ht="20.25" customHeight="1">
      <c r="A20" s="139" t="s">
        <v>396</v>
      </c>
      <c r="B20" s="118">
        <v>6.9377</v>
      </c>
      <c r="C20" s="13">
        <v>5.091190014541922</v>
      </c>
      <c r="D20" s="157">
        <f t="shared" si="0"/>
        <v>14</v>
      </c>
      <c r="E20" s="175">
        <f t="shared" si="1"/>
        <v>5.1</v>
      </c>
      <c r="F20" s="2">
        <f t="shared" si="2"/>
        <v>14</v>
      </c>
      <c r="G20" s="81">
        <f t="shared" si="3"/>
        <v>0</v>
      </c>
    </row>
    <row r="21" spans="1:7" ht="20.25" customHeight="1">
      <c r="A21" s="270" t="s">
        <v>397</v>
      </c>
      <c r="B21" s="271">
        <v>5.9005</v>
      </c>
      <c r="C21" s="272">
        <v>11.258815099747338</v>
      </c>
      <c r="D21" s="157">
        <f t="shared" si="0"/>
        <v>10</v>
      </c>
      <c r="E21" s="175">
        <f t="shared" si="1"/>
        <v>11.3</v>
      </c>
      <c r="F21" s="2">
        <f t="shared" si="2"/>
        <v>10</v>
      </c>
      <c r="G21" s="81">
        <f t="shared" si="3"/>
        <v>0</v>
      </c>
    </row>
    <row r="22" spans="1:7" ht="14.25">
      <c r="A22" s="279" t="s">
        <v>525</v>
      </c>
      <c r="B22" s="273">
        <v>1.273</v>
      </c>
      <c r="C22" s="31">
        <v>5.818786367414802</v>
      </c>
      <c r="D22" s="160">
        <f t="shared" si="0"/>
        <v>13</v>
      </c>
      <c r="E22" s="175">
        <f t="shared" si="1"/>
        <v>5.8</v>
      </c>
      <c r="F22" s="2">
        <f t="shared" si="2"/>
        <v>13</v>
      </c>
      <c r="G22" s="81">
        <f t="shared" si="3"/>
        <v>0</v>
      </c>
    </row>
  </sheetData>
  <sheetProtection/>
  <mergeCells count="2">
    <mergeCell ref="A1:D1"/>
    <mergeCell ref="D3:D4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G22"/>
  <sheetViews>
    <sheetView zoomScalePageLayoutView="0" workbookViewId="0" topLeftCell="A1">
      <selection activeCell="I22" sqref="I22"/>
    </sheetView>
  </sheetViews>
  <sheetFormatPr defaultColWidth="7.875" defaultRowHeight="14.25"/>
  <cols>
    <col min="1" max="1" width="14.00390625" style="0" customWidth="1"/>
    <col min="2" max="2" width="11.125" style="0" customWidth="1"/>
    <col min="3" max="4" width="7.875" style="2" customWidth="1"/>
    <col min="5" max="7" width="7.875" style="2" hidden="1" customWidth="1"/>
    <col min="8" max="16384" width="7.875" style="2" customWidth="1"/>
  </cols>
  <sheetData>
    <row r="1" spans="1:4" ht="14.25">
      <c r="A1" s="346" t="s">
        <v>602</v>
      </c>
      <c r="B1" s="347"/>
      <c r="C1" s="347"/>
      <c r="D1" s="347"/>
    </row>
    <row r="2" spans="1:4" ht="14.25">
      <c r="A2" s="353" t="s">
        <v>428</v>
      </c>
      <c r="B2" s="353"/>
      <c r="C2" s="353"/>
      <c r="D2" s="82"/>
    </row>
    <row r="3" spans="1:4" ht="20.25" customHeight="1">
      <c r="A3" s="161"/>
      <c r="B3" s="197" t="s">
        <v>536</v>
      </c>
      <c r="C3" s="25" t="s">
        <v>398</v>
      </c>
      <c r="D3" s="339" t="s">
        <v>330</v>
      </c>
    </row>
    <row r="4" spans="1:4" ht="20.25" customHeight="1">
      <c r="A4" s="162"/>
      <c r="B4" s="156" t="s">
        <v>399</v>
      </c>
      <c r="C4" s="9" t="s">
        <v>27</v>
      </c>
      <c r="D4" s="340"/>
    </row>
    <row r="5" spans="1:5" ht="14.25">
      <c r="A5" s="210" t="s">
        <v>432</v>
      </c>
      <c r="B5" s="163">
        <v>265.2346</v>
      </c>
      <c r="C5" s="164">
        <v>3.1374263025234264</v>
      </c>
      <c r="D5" s="117" t="s">
        <v>299</v>
      </c>
      <c r="E5" s="5"/>
    </row>
    <row r="6" spans="1:7" ht="14.25">
      <c r="A6" s="207" t="s">
        <v>433</v>
      </c>
      <c r="B6" s="208">
        <v>59.1067</v>
      </c>
      <c r="C6" s="15">
        <v>3.0298857386893507</v>
      </c>
      <c r="D6" s="157">
        <f>RANK(C6,($C$6:$C$22))</f>
        <v>10</v>
      </c>
      <c r="E6" s="235">
        <f>ROUND(C6,1)</f>
        <v>3</v>
      </c>
      <c r="F6" s="2">
        <f>RANK(E6,($E$6:$E$22))</f>
        <v>10</v>
      </c>
      <c r="G6" s="81">
        <f>D6-F6</f>
        <v>0</v>
      </c>
    </row>
    <row r="7" spans="1:7" ht="14.25">
      <c r="A7" s="207" t="s">
        <v>434</v>
      </c>
      <c r="B7" s="208">
        <v>23.2445</v>
      </c>
      <c r="C7" s="15">
        <v>10.907269127084476</v>
      </c>
      <c r="D7" s="157">
        <f aca="true" t="shared" si="0" ref="D7:D22">RANK(C7,($C$6:$C$22))</f>
        <v>5</v>
      </c>
      <c r="E7" s="235">
        <f aca="true" t="shared" si="1" ref="E7:E22">ROUND(C7,1)</f>
        <v>10.9</v>
      </c>
      <c r="F7" s="2">
        <f aca="true" t="shared" si="2" ref="F7:F22">RANK(E7,($E$6:$E$22))</f>
        <v>5</v>
      </c>
      <c r="G7" s="81">
        <f aca="true" t="shared" si="3" ref="G7:G22">D7-F7</f>
        <v>0</v>
      </c>
    </row>
    <row r="8" spans="1:7" ht="14.25">
      <c r="A8" s="207" t="s">
        <v>435</v>
      </c>
      <c r="B8" s="208">
        <v>13.9685</v>
      </c>
      <c r="C8" s="15">
        <v>5.050801314592123</v>
      </c>
      <c r="D8" s="157">
        <f t="shared" si="0"/>
        <v>9</v>
      </c>
      <c r="E8" s="235">
        <f t="shared" si="1"/>
        <v>5.1</v>
      </c>
      <c r="F8" s="2">
        <f t="shared" si="2"/>
        <v>9</v>
      </c>
      <c r="G8" s="81">
        <f t="shared" si="3"/>
        <v>0</v>
      </c>
    </row>
    <row r="9" spans="1:7" ht="14.25">
      <c r="A9" s="207" t="s">
        <v>436</v>
      </c>
      <c r="B9" s="208">
        <v>37.4766</v>
      </c>
      <c r="C9" s="15">
        <v>-5.977776829999523</v>
      </c>
      <c r="D9" s="157">
        <f t="shared" si="0"/>
        <v>14</v>
      </c>
      <c r="E9" s="236">
        <f t="shared" si="1"/>
        <v>-6</v>
      </c>
      <c r="F9" s="2">
        <f t="shared" si="2"/>
        <v>14</v>
      </c>
      <c r="G9" s="81">
        <f t="shared" si="3"/>
        <v>0</v>
      </c>
    </row>
    <row r="10" spans="1:7" ht="14.25">
      <c r="A10" s="207" t="s">
        <v>437</v>
      </c>
      <c r="B10" s="208">
        <v>20.3866</v>
      </c>
      <c r="C10" s="15">
        <v>5.517426995020858</v>
      </c>
      <c r="D10" s="157">
        <f t="shared" si="0"/>
        <v>8</v>
      </c>
      <c r="E10" s="235">
        <f t="shared" si="1"/>
        <v>5.5</v>
      </c>
      <c r="F10" s="2">
        <f t="shared" si="2"/>
        <v>8</v>
      </c>
      <c r="G10" s="81">
        <f t="shared" si="3"/>
        <v>0</v>
      </c>
    </row>
    <row r="11" spans="1:7" ht="14.25">
      <c r="A11" s="223" t="s">
        <v>607</v>
      </c>
      <c r="B11" s="209">
        <v>11.3213</v>
      </c>
      <c r="C11" s="165">
        <v>2.9274590201194624</v>
      </c>
      <c r="D11" s="159">
        <f t="shared" si="0"/>
        <v>11</v>
      </c>
      <c r="E11" s="236">
        <f t="shared" si="1"/>
        <v>2.9</v>
      </c>
      <c r="F11" s="2">
        <f t="shared" si="2"/>
        <v>11</v>
      </c>
      <c r="G11" s="81">
        <f t="shared" si="3"/>
        <v>0</v>
      </c>
    </row>
    <row r="12" spans="1:7" ht="14.25">
      <c r="A12" s="207" t="s">
        <v>438</v>
      </c>
      <c r="B12" s="208">
        <v>15.787</v>
      </c>
      <c r="C12" s="15">
        <v>-2.827703368130786</v>
      </c>
      <c r="D12" s="157">
        <f t="shared" si="0"/>
        <v>12</v>
      </c>
      <c r="E12" s="236">
        <f t="shared" si="1"/>
        <v>-2.8</v>
      </c>
      <c r="F12" s="2">
        <f t="shared" si="2"/>
        <v>12</v>
      </c>
      <c r="G12" s="81">
        <f t="shared" si="3"/>
        <v>0</v>
      </c>
    </row>
    <row r="13" spans="1:7" ht="14.25">
      <c r="A13" s="207" t="s">
        <v>439</v>
      </c>
      <c r="B13" s="208">
        <v>18.5983</v>
      </c>
      <c r="C13" s="15">
        <v>7.953912235895054</v>
      </c>
      <c r="D13" s="157">
        <f t="shared" si="0"/>
        <v>6</v>
      </c>
      <c r="E13" s="235">
        <f t="shared" si="1"/>
        <v>8</v>
      </c>
      <c r="F13" s="2">
        <f t="shared" si="2"/>
        <v>6</v>
      </c>
      <c r="G13" s="81">
        <f t="shared" si="3"/>
        <v>0</v>
      </c>
    </row>
    <row r="14" spans="1:7" ht="14.25">
      <c r="A14" s="207" t="s">
        <v>440</v>
      </c>
      <c r="B14" s="208">
        <v>15.647458623999997</v>
      </c>
      <c r="C14" s="15">
        <v>-3.113979579214954</v>
      </c>
      <c r="D14" s="157">
        <f t="shared" si="0"/>
        <v>13</v>
      </c>
      <c r="E14" s="236">
        <f t="shared" si="1"/>
        <v>-3.1</v>
      </c>
      <c r="F14" s="2">
        <f t="shared" si="2"/>
        <v>13</v>
      </c>
      <c r="G14" s="81">
        <f t="shared" si="3"/>
        <v>0</v>
      </c>
    </row>
    <row r="15" spans="1:7" ht="14.25">
      <c r="A15" s="207" t="s">
        <v>441</v>
      </c>
      <c r="B15" s="208">
        <v>12.1286</v>
      </c>
      <c r="C15" s="15">
        <v>-8.214710044573598</v>
      </c>
      <c r="D15" s="157">
        <f t="shared" si="0"/>
        <v>16</v>
      </c>
      <c r="E15" s="236">
        <f t="shared" si="1"/>
        <v>-8.2</v>
      </c>
      <c r="F15" s="2">
        <f t="shared" si="2"/>
        <v>16</v>
      </c>
      <c r="G15" s="81">
        <f t="shared" si="3"/>
        <v>0</v>
      </c>
    </row>
    <row r="16" spans="1:7" ht="14.25">
      <c r="A16" s="207" t="s">
        <v>442</v>
      </c>
      <c r="B16" s="208">
        <v>11.244</v>
      </c>
      <c r="C16" s="15">
        <v>35.455191605729496</v>
      </c>
      <c r="D16" s="157">
        <f t="shared" si="0"/>
        <v>1</v>
      </c>
      <c r="E16" s="236">
        <f t="shared" si="1"/>
        <v>35.5</v>
      </c>
      <c r="F16" s="2">
        <f t="shared" si="2"/>
        <v>1</v>
      </c>
      <c r="G16" s="81">
        <f t="shared" si="3"/>
        <v>0</v>
      </c>
    </row>
    <row r="17" spans="1:7" ht="14.25">
      <c r="A17" s="207" t="s">
        <v>443</v>
      </c>
      <c r="B17" s="208">
        <v>4.2181</v>
      </c>
      <c r="C17" s="15">
        <v>18.293230130685963</v>
      </c>
      <c r="D17" s="157">
        <f t="shared" si="0"/>
        <v>3</v>
      </c>
      <c r="E17" s="236">
        <f t="shared" si="1"/>
        <v>18.3</v>
      </c>
      <c r="F17" s="2">
        <f t="shared" si="2"/>
        <v>3</v>
      </c>
      <c r="G17" s="81">
        <f t="shared" si="3"/>
        <v>0</v>
      </c>
    </row>
    <row r="18" spans="1:7" ht="14.25">
      <c r="A18" s="207" t="s">
        <v>444</v>
      </c>
      <c r="B18" s="208">
        <v>2.6258</v>
      </c>
      <c r="C18" s="15">
        <v>-6.932728432692989</v>
      </c>
      <c r="D18" s="157">
        <f t="shared" si="0"/>
        <v>15</v>
      </c>
      <c r="E18" s="236">
        <f t="shared" si="1"/>
        <v>-6.9</v>
      </c>
      <c r="F18" s="2">
        <f t="shared" si="2"/>
        <v>15</v>
      </c>
      <c r="G18" s="81">
        <f t="shared" si="3"/>
        <v>0</v>
      </c>
    </row>
    <row r="19" spans="1:7" ht="14.25">
      <c r="A19" s="207" t="s">
        <v>445</v>
      </c>
      <c r="B19" s="208">
        <v>3.6016331399999997</v>
      </c>
      <c r="C19" s="15">
        <v>5.942549610070658</v>
      </c>
      <c r="D19" s="157">
        <f t="shared" si="0"/>
        <v>7</v>
      </c>
      <c r="E19" s="236">
        <f t="shared" si="1"/>
        <v>5.9</v>
      </c>
      <c r="F19" s="2">
        <f t="shared" si="2"/>
        <v>7</v>
      </c>
      <c r="G19" s="81">
        <f t="shared" si="3"/>
        <v>0</v>
      </c>
    </row>
    <row r="20" spans="1:7" ht="14.25">
      <c r="A20" s="207" t="s">
        <v>446</v>
      </c>
      <c r="B20" s="208">
        <v>6.539017906</v>
      </c>
      <c r="C20" s="15">
        <v>11.672337222934459</v>
      </c>
      <c r="D20" s="157">
        <f t="shared" si="0"/>
        <v>4</v>
      </c>
      <c r="E20" s="236">
        <f t="shared" si="1"/>
        <v>11.7</v>
      </c>
      <c r="F20" s="2">
        <f t="shared" si="2"/>
        <v>4</v>
      </c>
      <c r="G20" s="81">
        <f t="shared" si="3"/>
        <v>0</v>
      </c>
    </row>
    <row r="21" spans="1:7" ht="14.25">
      <c r="A21" s="207" t="s">
        <v>447</v>
      </c>
      <c r="B21" s="208">
        <v>1.1624074999999998</v>
      </c>
      <c r="C21" s="220">
        <v>-17.966873453173204</v>
      </c>
      <c r="D21" s="157">
        <f t="shared" si="0"/>
        <v>17</v>
      </c>
      <c r="E21" s="236">
        <f t="shared" si="1"/>
        <v>-18</v>
      </c>
      <c r="F21" s="2">
        <f t="shared" si="2"/>
        <v>17</v>
      </c>
      <c r="G21" s="81">
        <f t="shared" si="3"/>
        <v>0</v>
      </c>
    </row>
    <row r="22" spans="1:7" ht="14.25">
      <c r="A22" s="279" t="s">
        <v>526</v>
      </c>
      <c r="B22" s="47">
        <v>0.0576</v>
      </c>
      <c r="C22" s="76">
        <v>20</v>
      </c>
      <c r="D22" s="160">
        <f t="shared" si="0"/>
        <v>2</v>
      </c>
      <c r="E22" s="236">
        <f t="shared" si="1"/>
        <v>20</v>
      </c>
      <c r="F22" s="2">
        <f t="shared" si="2"/>
        <v>2</v>
      </c>
      <c r="G22" s="81">
        <f t="shared" si="3"/>
        <v>0</v>
      </c>
    </row>
  </sheetData>
  <sheetProtection/>
  <mergeCells count="3">
    <mergeCell ref="A1:D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G30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4" width="10.00390625" style="0" customWidth="1"/>
    <col min="5" max="7" width="7.875" style="2" hidden="1" customWidth="1"/>
    <col min="8" max="222" width="7.875" style="2" customWidth="1"/>
  </cols>
  <sheetData>
    <row r="1" spans="1:4" ht="14.25">
      <c r="A1" s="332" t="s">
        <v>400</v>
      </c>
      <c r="B1" s="332"/>
      <c r="C1" s="332"/>
      <c r="D1" s="332"/>
    </row>
    <row r="2" spans="1:4" ht="18.75" customHeight="1">
      <c r="A2" s="166"/>
      <c r="B2" s="355" t="s">
        <v>401</v>
      </c>
      <c r="C2" s="356"/>
      <c r="D2" s="356"/>
    </row>
    <row r="3" spans="1:4" ht="14.25">
      <c r="A3" s="357" t="s">
        <v>402</v>
      </c>
      <c r="B3" s="357"/>
      <c r="C3" s="357"/>
      <c r="D3" s="82"/>
    </row>
    <row r="4" spans="1:4" ht="15.75" customHeight="1">
      <c r="A4" s="25"/>
      <c r="B4" s="196" t="s">
        <v>543</v>
      </c>
      <c r="C4" s="339" t="s">
        <v>330</v>
      </c>
      <c r="D4" s="167"/>
    </row>
    <row r="5" spans="1:4" ht="14.25">
      <c r="A5" s="9"/>
      <c r="B5" s="9" t="s">
        <v>403</v>
      </c>
      <c r="C5" s="354"/>
      <c r="D5" s="82"/>
    </row>
    <row r="6" spans="1:3" ht="14.25">
      <c r="A6" s="43" t="s">
        <v>404</v>
      </c>
      <c r="B6" s="168" t="s">
        <v>405</v>
      </c>
      <c r="C6" s="168" t="s">
        <v>405</v>
      </c>
    </row>
    <row r="7" spans="1:3" ht="14.25">
      <c r="A7" s="5" t="s">
        <v>406</v>
      </c>
      <c r="B7" s="120">
        <v>8.6</v>
      </c>
      <c r="C7" s="157">
        <f aca="true" t="shared" si="0" ref="C7:C15">RANK(B7,($B$7:$B$15))</f>
        <v>1</v>
      </c>
    </row>
    <row r="8" spans="1:3" ht="14.25">
      <c r="A8" s="5" t="s">
        <v>407</v>
      </c>
      <c r="B8" s="114">
        <v>8.3</v>
      </c>
      <c r="C8" s="157">
        <f t="shared" si="0"/>
        <v>2</v>
      </c>
    </row>
    <row r="9" spans="1:3" ht="14.25">
      <c r="A9" s="19" t="s">
        <v>408</v>
      </c>
      <c r="B9" s="146">
        <v>7.6</v>
      </c>
      <c r="C9" s="159">
        <f t="shared" si="0"/>
        <v>7</v>
      </c>
    </row>
    <row r="10" spans="1:3" s="3" customFormat="1" ht="13.5" customHeight="1">
      <c r="A10" s="5" t="s">
        <v>409</v>
      </c>
      <c r="B10" s="114">
        <v>7.9</v>
      </c>
      <c r="C10" s="157">
        <f t="shared" si="0"/>
        <v>5</v>
      </c>
    </row>
    <row r="11" spans="1:3" ht="14.25">
      <c r="A11" s="5" t="s">
        <v>410</v>
      </c>
      <c r="B11" s="114">
        <v>5.1</v>
      </c>
      <c r="C11" s="157">
        <f t="shared" si="0"/>
        <v>9</v>
      </c>
    </row>
    <row r="12" spans="1:3" ht="14.25">
      <c r="A12" s="5" t="s">
        <v>411</v>
      </c>
      <c r="B12" s="114">
        <v>8.3</v>
      </c>
      <c r="C12" s="157">
        <f t="shared" si="0"/>
        <v>2</v>
      </c>
    </row>
    <row r="13" spans="1:3" ht="14.25">
      <c r="A13" s="5" t="s">
        <v>412</v>
      </c>
      <c r="B13" s="114">
        <v>7.7</v>
      </c>
      <c r="C13" s="157">
        <f t="shared" si="0"/>
        <v>6</v>
      </c>
    </row>
    <row r="14" spans="1:3" ht="14.25">
      <c r="A14" s="5" t="s">
        <v>413</v>
      </c>
      <c r="B14" s="114">
        <v>8.3</v>
      </c>
      <c r="C14" s="157">
        <f t="shared" si="0"/>
        <v>2</v>
      </c>
    </row>
    <row r="15" spans="1:3" ht="14.25">
      <c r="A15" s="20" t="s">
        <v>414</v>
      </c>
      <c r="B15" s="115">
        <v>7.4</v>
      </c>
      <c r="C15" s="160">
        <f t="shared" si="0"/>
        <v>8</v>
      </c>
    </row>
    <row r="16" spans="1:4" ht="15" customHeight="1">
      <c r="A16" s="5"/>
      <c r="B16" s="10"/>
      <c r="C16" s="5"/>
      <c r="D16" s="169" t="s">
        <v>415</v>
      </c>
    </row>
    <row r="17" spans="1:4" ht="14.25">
      <c r="A17" s="317" t="s">
        <v>416</v>
      </c>
      <c r="B17" s="317"/>
      <c r="C17" s="112"/>
      <c r="D17" s="112"/>
    </row>
    <row r="18" spans="1:4" ht="14.25" customHeight="1">
      <c r="A18" s="7"/>
      <c r="B18" s="197" t="s">
        <v>536</v>
      </c>
      <c r="C18" s="7" t="s">
        <v>329</v>
      </c>
      <c r="D18" s="339" t="s">
        <v>330</v>
      </c>
    </row>
    <row r="19" spans="1:4" ht="14.25" customHeight="1">
      <c r="A19" s="170"/>
      <c r="B19" s="137" t="s">
        <v>331</v>
      </c>
      <c r="C19" s="9" t="s">
        <v>307</v>
      </c>
      <c r="D19" s="354"/>
    </row>
    <row r="20" spans="1:4" ht="14.25">
      <c r="A20" s="43" t="s">
        <v>404</v>
      </c>
      <c r="B20" s="118">
        <f>SUM(B21:B29)</f>
        <v>645.5778999999999</v>
      </c>
      <c r="C20" s="114">
        <v>18.697303974969756</v>
      </c>
      <c r="D20" s="168" t="s">
        <v>405</v>
      </c>
    </row>
    <row r="21" spans="1:7" ht="14.25">
      <c r="A21" s="5" t="s">
        <v>406</v>
      </c>
      <c r="B21" s="118">
        <v>464.8244</v>
      </c>
      <c r="C21" s="114">
        <v>21.108669784373788</v>
      </c>
      <c r="D21" s="157">
        <f>RANK(C21,($C$21:$C$29))</f>
        <v>1</v>
      </c>
      <c r="E21" s="175">
        <f>ROUND(C21,1)</f>
        <v>21.1</v>
      </c>
      <c r="F21" s="2">
        <f>RANK(E21,($E$21:$E$29))</f>
        <v>1</v>
      </c>
      <c r="G21" s="81">
        <f aca="true" t="shared" si="1" ref="G21:G29">D21-F21</f>
        <v>0</v>
      </c>
    </row>
    <row r="22" spans="1:7" ht="14.25">
      <c r="A22" s="5" t="s">
        <v>407</v>
      </c>
      <c r="B22" s="118">
        <v>32.4082</v>
      </c>
      <c r="C22" s="114">
        <v>13.220770055792542</v>
      </c>
      <c r="D22" s="157">
        <f aca="true" t="shared" si="2" ref="D22:D29">RANK(C22,($C$21:$C$29))</f>
        <v>6</v>
      </c>
      <c r="E22" s="175">
        <f aca="true" t="shared" si="3" ref="E22:E29">ROUND(C22,1)</f>
        <v>13.2</v>
      </c>
      <c r="F22" s="2">
        <f aca="true" t="shared" si="4" ref="F22:F29">RANK(E22,($E$21:$E$29))</f>
        <v>6</v>
      </c>
      <c r="G22" s="81">
        <f t="shared" si="1"/>
        <v>0</v>
      </c>
    </row>
    <row r="23" spans="1:7" ht="14.25">
      <c r="A23" s="19" t="s">
        <v>408</v>
      </c>
      <c r="B23" s="158">
        <v>16.8436</v>
      </c>
      <c r="C23" s="146">
        <v>16.12351688050245</v>
      </c>
      <c r="D23" s="159">
        <f t="shared" si="2"/>
        <v>3</v>
      </c>
      <c r="E23" s="175">
        <f t="shared" si="3"/>
        <v>16.1</v>
      </c>
      <c r="F23" s="2">
        <f t="shared" si="4"/>
        <v>3</v>
      </c>
      <c r="G23" s="81">
        <f t="shared" si="1"/>
        <v>0</v>
      </c>
    </row>
    <row r="24" spans="1:7" ht="14.25">
      <c r="A24" s="5" t="s">
        <v>409</v>
      </c>
      <c r="B24" s="118">
        <v>43.8222</v>
      </c>
      <c r="C24" s="114">
        <v>13.768341692887631</v>
      </c>
      <c r="D24" s="157">
        <f t="shared" si="2"/>
        <v>4</v>
      </c>
      <c r="E24" s="175">
        <f t="shared" si="3"/>
        <v>13.8</v>
      </c>
      <c r="F24" s="2">
        <f t="shared" si="4"/>
        <v>4</v>
      </c>
      <c r="G24" s="81">
        <f t="shared" si="1"/>
        <v>0</v>
      </c>
    </row>
    <row r="25" spans="1:7" ht="14.25">
      <c r="A25" s="5" t="s">
        <v>410</v>
      </c>
      <c r="B25" s="118">
        <v>37.8235</v>
      </c>
      <c r="C25" s="114">
        <v>10.403920698673645</v>
      </c>
      <c r="D25" s="157">
        <f t="shared" si="2"/>
        <v>8</v>
      </c>
      <c r="E25" s="175">
        <f t="shared" si="3"/>
        <v>10.4</v>
      </c>
      <c r="F25" s="2">
        <f t="shared" si="4"/>
        <v>8</v>
      </c>
      <c r="G25" s="81">
        <f t="shared" si="1"/>
        <v>0</v>
      </c>
    </row>
    <row r="26" spans="1:7" ht="14.25">
      <c r="A26" s="5" t="s">
        <v>411</v>
      </c>
      <c r="B26" s="118">
        <v>25.5839</v>
      </c>
      <c r="C26" s="114">
        <v>13.28430113621269</v>
      </c>
      <c r="D26" s="157">
        <f t="shared" si="2"/>
        <v>5</v>
      </c>
      <c r="E26" s="175">
        <f t="shared" si="3"/>
        <v>13.3</v>
      </c>
      <c r="F26" s="2">
        <f t="shared" si="4"/>
        <v>5</v>
      </c>
      <c r="G26" s="81">
        <f t="shared" si="1"/>
        <v>0</v>
      </c>
    </row>
    <row r="27" spans="1:7" ht="14.25">
      <c r="A27" s="5" t="s">
        <v>412</v>
      </c>
      <c r="B27" s="118">
        <v>11.4339</v>
      </c>
      <c r="C27" s="114">
        <v>18.087084047673144</v>
      </c>
      <c r="D27" s="157">
        <f t="shared" si="2"/>
        <v>2</v>
      </c>
      <c r="E27" s="175">
        <f t="shared" si="3"/>
        <v>18.1</v>
      </c>
      <c r="F27" s="2">
        <f t="shared" si="4"/>
        <v>2</v>
      </c>
      <c r="G27" s="81">
        <f t="shared" si="1"/>
        <v>0</v>
      </c>
    </row>
    <row r="28" spans="1:7" ht="14.25">
      <c r="A28" s="5" t="s">
        <v>413</v>
      </c>
      <c r="B28" s="118">
        <v>6.9377</v>
      </c>
      <c r="C28" s="114">
        <v>5.091190014541922</v>
      </c>
      <c r="D28" s="157">
        <f t="shared" si="2"/>
        <v>9</v>
      </c>
      <c r="E28" s="175">
        <f t="shared" si="3"/>
        <v>5.1</v>
      </c>
      <c r="F28" s="2">
        <f t="shared" si="4"/>
        <v>9</v>
      </c>
      <c r="G28" s="81">
        <f t="shared" si="1"/>
        <v>0</v>
      </c>
    </row>
    <row r="29" spans="1:7" ht="14.25">
      <c r="A29" s="20" t="s">
        <v>414</v>
      </c>
      <c r="B29" s="119">
        <v>5.9005</v>
      </c>
      <c r="C29" s="115">
        <v>11.258815099747338</v>
      </c>
      <c r="D29" s="160">
        <f t="shared" si="2"/>
        <v>7</v>
      </c>
      <c r="E29" s="175">
        <f t="shared" si="3"/>
        <v>11.3</v>
      </c>
      <c r="F29" s="2">
        <f t="shared" si="4"/>
        <v>7</v>
      </c>
      <c r="G29" s="81">
        <f t="shared" si="1"/>
        <v>0</v>
      </c>
    </row>
    <row r="30" ht="14.25">
      <c r="B30" s="48"/>
    </row>
  </sheetData>
  <sheetProtection/>
  <mergeCells count="6">
    <mergeCell ref="A17:B17"/>
    <mergeCell ref="C4:C5"/>
    <mergeCell ref="D18:D19"/>
    <mergeCell ref="A1:D1"/>
    <mergeCell ref="B2:D2"/>
    <mergeCell ref="A3:C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/>
  <dimension ref="A1:I2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3.125" style="0" customWidth="1"/>
    <col min="2" max="2" width="9.625" style="171" customWidth="1"/>
    <col min="3" max="3" width="8.125" style="0" customWidth="1"/>
    <col min="4" max="4" width="8.00390625" style="0" customWidth="1"/>
    <col min="5" max="5" width="9.125" style="0" hidden="1" customWidth="1"/>
    <col min="6" max="6" width="6.375" style="0" hidden="1" customWidth="1"/>
    <col min="7" max="9" width="7.875" style="2" hidden="1" customWidth="1"/>
    <col min="10" max="226" width="7.875" style="2" customWidth="1"/>
  </cols>
  <sheetData>
    <row r="1" spans="1:6" ht="14.25">
      <c r="A1" s="332" t="s">
        <v>417</v>
      </c>
      <c r="B1" s="332"/>
      <c r="C1" s="332"/>
      <c r="D1" s="332"/>
      <c r="E1" s="332"/>
      <c r="F1" s="332"/>
    </row>
    <row r="2" spans="1:6" ht="14.25">
      <c r="A2" s="21" t="s">
        <v>418</v>
      </c>
      <c r="B2" s="358"/>
      <c r="C2" s="358"/>
      <c r="D2" s="359"/>
      <c r="E2" s="19"/>
      <c r="F2" s="19"/>
    </row>
    <row r="3" spans="1:6" ht="14.25">
      <c r="A3" s="7"/>
      <c r="B3" s="7" t="s">
        <v>329</v>
      </c>
      <c r="C3" s="339" t="s">
        <v>330</v>
      </c>
      <c r="D3" s="192"/>
      <c r="E3" s="19"/>
      <c r="F3" s="19"/>
    </row>
    <row r="4" spans="1:6" ht="19.5" customHeight="1">
      <c r="A4" s="63"/>
      <c r="B4" s="9" t="s">
        <v>307</v>
      </c>
      <c r="C4" s="354"/>
      <c r="D4" s="192"/>
      <c r="E4" s="19"/>
      <c r="F4" s="19"/>
    </row>
    <row r="5" spans="1:7" ht="14.25">
      <c r="A5" s="284" t="s">
        <v>419</v>
      </c>
      <c r="B5" s="285" t="s">
        <v>299</v>
      </c>
      <c r="C5" s="285" t="s">
        <v>420</v>
      </c>
      <c r="E5" s="173"/>
      <c r="F5" s="5"/>
      <c r="G5" s="175"/>
    </row>
    <row r="6" spans="1:9" ht="14.25">
      <c r="A6" s="5" t="s">
        <v>406</v>
      </c>
      <c r="B6" s="148">
        <v>10.8</v>
      </c>
      <c r="C6" s="157">
        <f aca="true" t="shared" si="0" ref="C6:C14">RANK(B6,($B$6:$B$14))</f>
        <v>7</v>
      </c>
      <c r="E6" s="173"/>
      <c r="F6" s="2"/>
      <c r="G6" s="175">
        <f aca="true" t="shared" si="1" ref="G6:G14">ROUND(B6,1)</f>
        <v>10.8</v>
      </c>
      <c r="H6" s="2">
        <f>RANK(G6,($G$6:$G$14))</f>
        <v>7</v>
      </c>
      <c r="I6" s="81">
        <f aca="true" t="shared" si="2" ref="I6:I14">C6-H6</f>
        <v>0</v>
      </c>
    </row>
    <row r="7" spans="1:9" ht="14.25">
      <c r="A7" s="5" t="s">
        <v>407</v>
      </c>
      <c r="B7" s="148">
        <v>14.6</v>
      </c>
      <c r="C7" s="157">
        <f t="shared" si="0"/>
        <v>5</v>
      </c>
      <c r="E7" s="173"/>
      <c r="F7" s="2"/>
      <c r="G7" s="175">
        <f t="shared" si="1"/>
        <v>14.6</v>
      </c>
      <c r="H7" s="2">
        <f aca="true" t="shared" si="3" ref="H7:H14">RANK(G7,($G$6:$G$14))</f>
        <v>5</v>
      </c>
      <c r="I7" s="81">
        <f t="shared" si="2"/>
        <v>0</v>
      </c>
    </row>
    <row r="8" spans="1:9" ht="14.25">
      <c r="A8" s="19" t="s">
        <v>408</v>
      </c>
      <c r="B8" s="149">
        <v>10.9</v>
      </c>
      <c r="C8" s="159">
        <f t="shared" si="0"/>
        <v>6</v>
      </c>
      <c r="E8" s="173"/>
      <c r="F8" s="2"/>
      <c r="G8" s="175">
        <f t="shared" si="1"/>
        <v>10.9</v>
      </c>
      <c r="H8" s="2">
        <f t="shared" si="3"/>
        <v>6</v>
      </c>
      <c r="I8" s="81">
        <f t="shared" si="2"/>
        <v>0</v>
      </c>
    </row>
    <row r="9" spans="1:9" s="3" customFormat="1" ht="13.5" customHeight="1">
      <c r="A9" s="5" t="s">
        <v>409</v>
      </c>
      <c r="B9" s="148">
        <v>-1.8</v>
      </c>
      <c r="C9" s="157">
        <f t="shared" si="0"/>
        <v>9</v>
      </c>
      <c r="E9" s="173"/>
      <c r="F9" s="2"/>
      <c r="G9" s="175">
        <f t="shared" si="1"/>
        <v>-1.8</v>
      </c>
      <c r="H9" s="2">
        <f t="shared" si="3"/>
        <v>9</v>
      </c>
      <c r="I9" s="81">
        <f t="shared" si="2"/>
        <v>0</v>
      </c>
    </row>
    <row r="10" spans="1:9" ht="14.25">
      <c r="A10" s="5" t="s">
        <v>410</v>
      </c>
      <c r="B10" s="148">
        <v>5.8</v>
      </c>
      <c r="C10" s="157">
        <f t="shared" si="0"/>
        <v>8</v>
      </c>
      <c r="E10" s="173"/>
      <c r="F10" s="2"/>
      <c r="G10" s="175">
        <f t="shared" si="1"/>
        <v>5.8</v>
      </c>
      <c r="H10" s="2">
        <f t="shared" si="3"/>
        <v>8</v>
      </c>
      <c r="I10" s="81">
        <f t="shared" si="2"/>
        <v>0</v>
      </c>
    </row>
    <row r="11" spans="1:9" ht="14.25">
      <c r="A11" s="5" t="s">
        <v>411</v>
      </c>
      <c r="B11" s="148">
        <v>14.7</v>
      </c>
      <c r="C11" s="157">
        <f t="shared" si="0"/>
        <v>4</v>
      </c>
      <c r="E11" s="173"/>
      <c r="F11" s="2"/>
      <c r="G11" s="175">
        <f t="shared" si="1"/>
        <v>14.7</v>
      </c>
      <c r="H11" s="2">
        <f t="shared" si="3"/>
        <v>4</v>
      </c>
      <c r="I11" s="81">
        <f t="shared" si="2"/>
        <v>0</v>
      </c>
    </row>
    <row r="12" spans="1:9" ht="14.25">
      <c r="A12" s="5" t="s">
        <v>412</v>
      </c>
      <c r="B12" s="148">
        <v>15.6</v>
      </c>
      <c r="C12" s="157">
        <f t="shared" si="0"/>
        <v>1</v>
      </c>
      <c r="E12" s="173"/>
      <c r="F12" s="2"/>
      <c r="G12" s="175">
        <f t="shared" si="1"/>
        <v>15.6</v>
      </c>
      <c r="H12" s="2">
        <f t="shared" si="3"/>
        <v>1</v>
      </c>
      <c r="I12" s="81">
        <f t="shared" si="2"/>
        <v>0</v>
      </c>
    </row>
    <row r="13" spans="1:9" ht="14.25">
      <c r="A13" s="5" t="s">
        <v>413</v>
      </c>
      <c r="B13" s="148">
        <v>15.3</v>
      </c>
      <c r="C13" s="157">
        <f t="shared" si="0"/>
        <v>2</v>
      </c>
      <c r="E13" s="173"/>
      <c r="F13" s="2"/>
      <c r="G13" s="175">
        <f t="shared" si="1"/>
        <v>15.3</v>
      </c>
      <c r="H13" s="2">
        <f t="shared" si="3"/>
        <v>2</v>
      </c>
      <c r="I13" s="81">
        <f t="shared" si="2"/>
        <v>0</v>
      </c>
    </row>
    <row r="14" spans="1:9" ht="14.25">
      <c r="A14" s="20" t="s">
        <v>414</v>
      </c>
      <c r="B14" s="150">
        <v>14.9</v>
      </c>
      <c r="C14" s="160">
        <f t="shared" si="0"/>
        <v>3</v>
      </c>
      <c r="D14" s="192"/>
      <c r="E14" s="173"/>
      <c r="F14" s="2"/>
      <c r="G14" s="175">
        <f t="shared" si="1"/>
        <v>14.9</v>
      </c>
      <c r="H14" s="2">
        <f t="shared" si="3"/>
        <v>3</v>
      </c>
      <c r="I14" s="81">
        <f t="shared" si="2"/>
        <v>0</v>
      </c>
    </row>
    <row r="15" spans="1:5" ht="13.5" customHeight="1">
      <c r="A15" s="5"/>
      <c r="B15" s="172" t="s">
        <v>421</v>
      </c>
      <c r="C15" s="5"/>
      <c r="D15" s="5"/>
      <c r="E15" s="169" t="s">
        <v>415</v>
      </c>
    </row>
    <row r="16" spans="1:6" ht="15" customHeight="1">
      <c r="A16" s="317" t="s">
        <v>366</v>
      </c>
      <c r="B16" s="317"/>
      <c r="C16" s="317"/>
      <c r="D16" s="317"/>
      <c r="E16" s="169" t="s">
        <v>415</v>
      </c>
      <c r="F16" s="5"/>
    </row>
    <row r="17" spans="1:6" ht="15" customHeight="1">
      <c r="A17" s="7"/>
      <c r="B17" s="197" t="s">
        <v>536</v>
      </c>
      <c r="C17" s="7" t="s">
        <v>329</v>
      </c>
      <c r="D17" s="339" t="s">
        <v>330</v>
      </c>
      <c r="E17" s="173"/>
      <c r="F17" s="5"/>
    </row>
    <row r="18" spans="1:6" ht="15" customHeight="1">
      <c r="A18" s="63"/>
      <c r="B18" s="137" t="s">
        <v>331</v>
      </c>
      <c r="C18" s="9" t="s">
        <v>307</v>
      </c>
      <c r="D18" s="354"/>
      <c r="E18" s="174" t="s">
        <v>422</v>
      </c>
      <c r="F18" s="5"/>
    </row>
    <row r="19" spans="1:6" ht="15" customHeight="1">
      <c r="A19" s="27" t="s">
        <v>470</v>
      </c>
      <c r="B19" s="65">
        <f>SUM(B20:B28)</f>
        <v>2763.9959123165972</v>
      </c>
      <c r="C19" s="34">
        <f>(B19/E19-1)*100</f>
        <v>11.35152110208011</v>
      </c>
      <c r="D19" s="138" t="s">
        <v>420</v>
      </c>
      <c r="E19" s="169">
        <f>SUM(E20:E28)</f>
        <v>2482.2255546762926</v>
      </c>
      <c r="F19" s="79" t="s">
        <v>423</v>
      </c>
    </row>
    <row r="20" spans="1:9" ht="15" customHeight="1">
      <c r="A20" s="5" t="s">
        <v>406</v>
      </c>
      <c r="B20" s="151">
        <v>1595.8406209924779</v>
      </c>
      <c r="C20" s="114">
        <v>10.946779928382043</v>
      </c>
      <c r="D20" s="157">
        <f>RANK(C20,($C$20:$C$28))</f>
        <v>8</v>
      </c>
      <c r="E20" s="173">
        <f>B20/(1+C20/100)</f>
        <v>1438.3839008420243</v>
      </c>
      <c r="F20" s="79" t="s">
        <v>423</v>
      </c>
      <c r="G20" s="175">
        <f>ROUND(C20,1)</f>
        <v>10.9</v>
      </c>
      <c r="H20" s="2">
        <f>RANK(G20,($G$20:$G$28))</f>
        <v>8</v>
      </c>
      <c r="I20" s="81">
        <f>D20-H20</f>
        <v>0</v>
      </c>
    </row>
    <row r="21" spans="1:9" ht="15" customHeight="1">
      <c r="A21" s="5" t="s">
        <v>407</v>
      </c>
      <c r="B21" s="151">
        <v>189.71474792148697</v>
      </c>
      <c r="C21" s="114">
        <v>13.458741567662116</v>
      </c>
      <c r="D21" s="157">
        <f aca="true" t="shared" si="4" ref="D21:D28">RANK(C21,($C$20:$C$28))</f>
        <v>2</v>
      </c>
      <c r="E21" s="173">
        <f aca="true" t="shared" si="5" ref="E21:E28">B21/(1+C21/100)</f>
        <v>167.2103403406329</v>
      </c>
      <c r="F21" s="5"/>
      <c r="G21" s="175">
        <f aca="true" t="shared" si="6" ref="G21:G28">ROUND(C21,1)</f>
        <v>13.5</v>
      </c>
      <c r="H21" s="2">
        <f aca="true" t="shared" si="7" ref="H21:H28">RANK(G21,($G$20:$G$28))</f>
        <v>2</v>
      </c>
      <c r="I21" s="81">
        <f aca="true" t="shared" si="8" ref="I21:I28">D21-H21</f>
        <v>0</v>
      </c>
    </row>
    <row r="22" spans="1:9" ht="15" customHeight="1">
      <c r="A22" s="19" t="s">
        <v>408</v>
      </c>
      <c r="B22" s="153">
        <v>89.92858543750289</v>
      </c>
      <c r="C22" s="146">
        <v>13.864429517576198</v>
      </c>
      <c r="D22" s="159">
        <f t="shared" si="4"/>
        <v>1</v>
      </c>
      <c r="E22" s="173">
        <f t="shared" si="5"/>
        <v>78.97864664014449</v>
      </c>
      <c r="F22" s="5"/>
      <c r="G22" s="175">
        <f t="shared" si="6"/>
        <v>13.9</v>
      </c>
      <c r="H22" s="2">
        <f t="shared" si="7"/>
        <v>1</v>
      </c>
      <c r="I22" s="81">
        <f t="shared" si="8"/>
        <v>0</v>
      </c>
    </row>
    <row r="23" spans="1:9" ht="15" customHeight="1">
      <c r="A23" s="5" t="s">
        <v>409</v>
      </c>
      <c r="B23" s="151">
        <v>251.47064816608273</v>
      </c>
      <c r="C23" s="114">
        <v>10.065430433756276</v>
      </c>
      <c r="D23" s="157">
        <f t="shared" si="4"/>
        <v>9</v>
      </c>
      <c r="E23" s="173">
        <f t="shared" si="5"/>
        <v>228.47377889230376</v>
      </c>
      <c r="F23" s="5"/>
      <c r="G23" s="175">
        <f t="shared" si="6"/>
        <v>10.1</v>
      </c>
      <c r="H23" s="2">
        <f t="shared" si="7"/>
        <v>9</v>
      </c>
      <c r="I23" s="81">
        <f t="shared" si="8"/>
        <v>0</v>
      </c>
    </row>
    <row r="24" spans="1:9" ht="14.25">
      <c r="A24" s="5" t="s">
        <v>410</v>
      </c>
      <c r="B24" s="151">
        <v>278.99481095777844</v>
      </c>
      <c r="C24" s="114">
        <v>12.187443862999771</v>
      </c>
      <c r="D24" s="157">
        <f t="shared" si="4"/>
        <v>3</v>
      </c>
      <c r="E24" s="173">
        <f t="shared" si="5"/>
        <v>248.6863069083553</v>
      </c>
      <c r="F24" s="5"/>
      <c r="G24" s="175">
        <f t="shared" si="6"/>
        <v>12.2</v>
      </c>
      <c r="H24" s="2">
        <f t="shared" si="7"/>
        <v>3</v>
      </c>
      <c r="I24" s="81">
        <f t="shared" si="8"/>
        <v>0</v>
      </c>
    </row>
    <row r="25" spans="1:9" ht="14.25">
      <c r="A25" s="5" t="s">
        <v>411</v>
      </c>
      <c r="B25" s="151">
        <v>128.34992770405324</v>
      </c>
      <c r="C25" s="114">
        <v>11.959167177414898</v>
      </c>
      <c r="D25" s="157">
        <v>4</v>
      </c>
      <c r="E25" s="173">
        <f t="shared" si="5"/>
        <v>114.63994502626561</v>
      </c>
      <c r="F25" s="5"/>
      <c r="G25" s="175">
        <f t="shared" si="6"/>
        <v>12</v>
      </c>
      <c r="H25" s="2">
        <f t="shared" si="7"/>
        <v>4</v>
      </c>
      <c r="I25" s="81">
        <f t="shared" si="8"/>
        <v>0</v>
      </c>
    </row>
    <row r="26" spans="1:9" ht="14.25">
      <c r="A26" s="5" t="s">
        <v>412</v>
      </c>
      <c r="B26" s="151">
        <v>87.23851815439339</v>
      </c>
      <c r="C26" s="114">
        <v>11.8743694845449</v>
      </c>
      <c r="D26" s="157">
        <f t="shared" si="4"/>
        <v>6</v>
      </c>
      <c r="E26" s="173">
        <f t="shared" si="5"/>
        <v>77.97900319469073</v>
      </c>
      <c r="F26" s="5"/>
      <c r="G26" s="175">
        <f t="shared" si="6"/>
        <v>11.9</v>
      </c>
      <c r="H26" s="2">
        <f t="shared" si="7"/>
        <v>6</v>
      </c>
      <c r="I26" s="81">
        <f t="shared" si="8"/>
        <v>0</v>
      </c>
    </row>
    <row r="27" spans="1:9" ht="14.25">
      <c r="A27" s="5" t="s">
        <v>413</v>
      </c>
      <c r="B27" s="151">
        <v>59.603942097312924</v>
      </c>
      <c r="C27" s="114">
        <v>12.042068913020003</v>
      </c>
      <c r="D27" s="157">
        <f t="shared" si="4"/>
        <v>4</v>
      </c>
      <c r="E27" s="173">
        <f t="shared" si="5"/>
        <v>53.19782352786112</v>
      </c>
      <c r="F27" s="5"/>
      <c r="G27" s="175">
        <f t="shared" si="6"/>
        <v>12</v>
      </c>
      <c r="H27" s="2">
        <f t="shared" si="7"/>
        <v>4</v>
      </c>
      <c r="I27" s="81">
        <f t="shared" si="8"/>
        <v>0</v>
      </c>
    </row>
    <row r="28" spans="1:9" ht="14.25">
      <c r="A28" s="20" t="s">
        <v>414</v>
      </c>
      <c r="B28" s="154">
        <v>82.85411088550866</v>
      </c>
      <c r="C28" s="115">
        <v>10.951741477885207</v>
      </c>
      <c r="D28" s="160">
        <f t="shared" si="4"/>
        <v>7</v>
      </c>
      <c r="E28" s="173">
        <f t="shared" si="5"/>
        <v>74.67580930401445</v>
      </c>
      <c r="F28" s="5"/>
      <c r="G28" s="175">
        <f t="shared" si="6"/>
        <v>11</v>
      </c>
      <c r="H28" s="2">
        <f t="shared" si="7"/>
        <v>7</v>
      </c>
      <c r="I28" s="81">
        <f t="shared" si="8"/>
        <v>0</v>
      </c>
    </row>
  </sheetData>
  <sheetProtection/>
  <mergeCells count="5">
    <mergeCell ref="D17:D18"/>
    <mergeCell ref="A1:F1"/>
    <mergeCell ref="B2:D2"/>
    <mergeCell ref="A16:D16"/>
    <mergeCell ref="C3:C4"/>
  </mergeCells>
  <printOptions/>
  <pageMargins left="0.747823152016467" right="0.747823152016467" top="0.9797386297090787" bottom="0.9797386297090787" header="0.5096585262478807" footer="0.5096585262478807"/>
  <pageSetup firstPageNumber="1" useFirstPageNumber="1"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A1:IM24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2.125" style="0" customWidth="1"/>
    <col min="2" max="2" width="14.50390625" style="0" customWidth="1"/>
    <col min="3" max="247" width="8.00390625" style="239" customWidth="1"/>
    <col min="248" max="248" width="9.00390625" style="239" customWidth="1"/>
  </cols>
  <sheetData>
    <row r="1" spans="1:3" ht="14.25">
      <c r="A1" s="332" t="s">
        <v>544</v>
      </c>
      <c r="B1" s="332"/>
      <c r="C1" s="332"/>
    </row>
    <row r="2" spans="1:3" ht="14.25">
      <c r="A2" s="338" t="s">
        <v>335</v>
      </c>
      <c r="B2" s="338"/>
      <c r="C2" s="346"/>
    </row>
    <row r="3" spans="1:4" ht="14.25" customHeight="1">
      <c r="A3" s="143"/>
      <c r="B3" s="7" t="s">
        <v>497</v>
      </c>
      <c r="C3" s="360"/>
      <c r="D3" s="156"/>
    </row>
    <row r="4" spans="1:4" ht="14.25" customHeight="1">
      <c r="A4" s="9"/>
      <c r="B4" s="9" t="s">
        <v>307</v>
      </c>
      <c r="C4" s="360"/>
      <c r="D4" s="156"/>
    </row>
    <row r="5" spans="1:3" ht="14.25">
      <c r="A5" s="168" t="s">
        <v>498</v>
      </c>
      <c r="B5" s="252">
        <v>8.9</v>
      </c>
      <c r="C5" s="253"/>
    </row>
    <row r="6" spans="1:3" ht="14.25">
      <c r="A6" s="101" t="s">
        <v>499</v>
      </c>
      <c r="B6" s="254">
        <v>6.3</v>
      </c>
      <c r="C6" s="255"/>
    </row>
    <row r="7" spans="1:3" ht="14.25">
      <c r="A7" s="101" t="s">
        <v>500</v>
      </c>
      <c r="B7" s="254">
        <v>7.2</v>
      </c>
      <c r="C7" s="255"/>
    </row>
    <row r="8" spans="1:3" ht="14.25">
      <c r="A8" s="101" t="s">
        <v>501</v>
      </c>
      <c r="B8" s="254">
        <v>3.5</v>
      </c>
      <c r="C8" s="255"/>
    </row>
    <row r="9" spans="1:3" ht="14.25">
      <c r="A9" s="101" t="s">
        <v>502</v>
      </c>
      <c r="B9" s="254">
        <v>7.6</v>
      </c>
      <c r="C9" s="255"/>
    </row>
    <row r="10" spans="1:3" ht="14.25">
      <c r="A10" s="101" t="s">
        <v>517</v>
      </c>
      <c r="B10" s="254">
        <v>8.7</v>
      </c>
      <c r="C10" s="255"/>
    </row>
    <row r="11" spans="1:3" ht="14.25">
      <c r="A11" s="101" t="s">
        <v>504</v>
      </c>
      <c r="B11" s="254">
        <v>8.3</v>
      </c>
      <c r="C11" s="256"/>
    </row>
    <row r="12" spans="1:3" ht="14.25">
      <c r="A12" s="101" t="s">
        <v>505</v>
      </c>
      <c r="B12" s="254">
        <v>8.2</v>
      </c>
      <c r="C12" s="255"/>
    </row>
    <row r="13" spans="1:247" ht="14.25">
      <c r="A13" s="133" t="s">
        <v>506</v>
      </c>
      <c r="B13" s="257">
        <v>7</v>
      </c>
      <c r="C13" s="255"/>
      <c r="ID13"/>
      <c r="IE13"/>
      <c r="IF13"/>
      <c r="IG13"/>
      <c r="IH13"/>
      <c r="II13"/>
      <c r="IJ13"/>
      <c r="IK13"/>
      <c r="IL13"/>
      <c r="IM13"/>
    </row>
    <row r="14" spans="1:247" ht="14.25">
      <c r="A14" s="101" t="s">
        <v>507</v>
      </c>
      <c r="B14" s="254">
        <v>9.6</v>
      </c>
      <c r="C14" s="255"/>
      <c r="ID14"/>
      <c r="IE14"/>
      <c r="IF14"/>
      <c r="IG14"/>
      <c r="IH14"/>
      <c r="II14"/>
      <c r="IJ14"/>
      <c r="IK14"/>
      <c r="IL14"/>
      <c r="IM14"/>
    </row>
    <row r="15" spans="1:247" ht="14.25">
      <c r="A15" s="101" t="s">
        <v>508</v>
      </c>
      <c r="B15" s="254">
        <v>7.4</v>
      </c>
      <c r="C15" s="255"/>
      <c r="ID15"/>
      <c r="IE15"/>
      <c r="IF15"/>
      <c r="IG15"/>
      <c r="IH15"/>
      <c r="II15"/>
      <c r="IJ15"/>
      <c r="IK15"/>
      <c r="IL15"/>
      <c r="IM15"/>
    </row>
    <row r="16" spans="1:247" ht="14.25">
      <c r="A16" s="101" t="s">
        <v>509</v>
      </c>
      <c r="B16" s="254">
        <v>8.7</v>
      </c>
      <c r="C16" s="255"/>
      <c r="ID16"/>
      <c r="IE16"/>
      <c r="IF16"/>
      <c r="IG16"/>
      <c r="IH16"/>
      <c r="II16"/>
      <c r="IJ16"/>
      <c r="IK16"/>
      <c r="IL16"/>
      <c r="IM16"/>
    </row>
    <row r="17" spans="1:247" ht="14.25">
      <c r="A17" s="101" t="s">
        <v>510</v>
      </c>
      <c r="B17" s="254">
        <v>8.9</v>
      </c>
      <c r="C17" s="255"/>
      <c r="ID17"/>
      <c r="IE17"/>
      <c r="IF17"/>
      <c r="IG17"/>
      <c r="IH17"/>
      <c r="II17"/>
      <c r="IJ17"/>
      <c r="IK17"/>
      <c r="IL17"/>
      <c r="IM17"/>
    </row>
    <row r="18" spans="1:247" ht="14.25">
      <c r="A18" s="101" t="s">
        <v>511</v>
      </c>
      <c r="B18" s="254">
        <v>8.3</v>
      </c>
      <c r="C18" s="255"/>
      <c r="ID18"/>
      <c r="IE18"/>
      <c r="IF18"/>
      <c r="IG18"/>
      <c r="IH18"/>
      <c r="II18"/>
      <c r="IJ18"/>
      <c r="IK18"/>
      <c r="IL18"/>
      <c r="IM18"/>
    </row>
    <row r="19" spans="1:247" ht="14.25">
      <c r="A19" s="101" t="s">
        <v>512</v>
      </c>
      <c r="B19" s="254">
        <v>8.8</v>
      </c>
      <c r="C19" s="255"/>
      <c r="ID19"/>
      <c r="IE19"/>
      <c r="IF19"/>
      <c r="IG19"/>
      <c r="IH19"/>
      <c r="II19"/>
      <c r="IJ19"/>
      <c r="IK19"/>
      <c r="IL19"/>
      <c r="IM19"/>
    </row>
    <row r="20" spans="1:247" ht="14.25">
      <c r="A20" s="101" t="s">
        <v>513</v>
      </c>
      <c r="B20" s="254">
        <v>9.1</v>
      </c>
      <c r="C20" s="255"/>
      <c r="ID20"/>
      <c r="IE20"/>
      <c r="IF20"/>
      <c r="IG20"/>
      <c r="IH20"/>
      <c r="II20"/>
      <c r="IJ20"/>
      <c r="IK20"/>
      <c r="IL20"/>
      <c r="IM20"/>
    </row>
    <row r="21" spans="1:247" ht="14.25">
      <c r="A21" s="101" t="s">
        <v>514</v>
      </c>
      <c r="B21" s="254">
        <v>9.5</v>
      </c>
      <c r="C21" s="255"/>
      <c r="ID21"/>
      <c r="IE21"/>
      <c r="IF21"/>
      <c r="IG21"/>
      <c r="IH21"/>
      <c r="II21"/>
      <c r="IJ21"/>
      <c r="IK21"/>
      <c r="IL21"/>
      <c r="IM21"/>
    </row>
    <row r="22" spans="1:247" ht="14.25">
      <c r="A22" s="101" t="s">
        <v>515</v>
      </c>
      <c r="B22" s="254">
        <v>9.4</v>
      </c>
      <c r="C22" s="255"/>
      <c r="ID22"/>
      <c r="IE22"/>
      <c r="IF22"/>
      <c r="IG22"/>
      <c r="IH22"/>
      <c r="II22"/>
      <c r="IJ22"/>
      <c r="IK22"/>
      <c r="IL22"/>
      <c r="IM22"/>
    </row>
    <row r="23" spans="1:2" ht="14.25">
      <c r="A23" s="107" t="s">
        <v>516</v>
      </c>
      <c r="B23" s="258">
        <v>9.3</v>
      </c>
    </row>
    <row r="24" spans="2:8" ht="14.25">
      <c r="B24" s="248"/>
      <c r="E24" s="259"/>
      <c r="F24" s="259"/>
      <c r="G24" s="259"/>
      <c r="H24" s="259"/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9"/>
  <dimension ref="A1:D23"/>
  <sheetViews>
    <sheetView zoomScalePageLayoutView="0" workbookViewId="0" topLeftCell="A1">
      <selection activeCell="A3" sqref="A3:IV4"/>
    </sheetView>
  </sheetViews>
  <sheetFormatPr defaultColWidth="8.00390625" defaultRowHeight="14.25"/>
  <cols>
    <col min="1" max="1" width="11.25390625" style="0" customWidth="1"/>
    <col min="2" max="2" width="15.50390625" style="239" customWidth="1"/>
    <col min="3" max="16384" width="8.00390625" style="239" customWidth="1"/>
  </cols>
  <sheetData>
    <row r="1" spans="1:4" ht="14.25">
      <c r="A1" s="332" t="s">
        <v>582</v>
      </c>
      <c r="B1" s="332"/>
      <c r="C1" s="332"/>
      <c r="D1" s="332"/>
    </row>
    <row r="2" spans="1:4" ht="13.5" customHeight="1">
      <c r="A2" s="338" t="s">
        <v>10</v>
      </c>
      <c r="B2" s="338"/>
      <c r="C2" s="361"/>
      <c r="D2" s="361"/>
    </row>
    <row r="3" spans="1:4" ht="14.25">
      <c r="A3" s="143"/>
      <c r="B3" s="133" t="s">
        <v>583</v>
      </c>
      <c r="C3" s="261"/>
      <c r="D3" s="260"/>
    </row>
    <row r="4" spans="1:3" ht="14.25">
      <c r="A4" s="9"/>
      <c r="B4" s="9" t="s">
        <v>307</v>
      </c>
      <c r="C4" s="262"/>
    </row>
    <row r="5" spans="1:3" ht="13.5" customHeight="1">
      <c r="A5" s="101" t="s">
        <v>498</v>
      </c>
      <c r="B5" s="263">
        <v>11.8</v>
      </c>
      <c r="C5" s="262"/>
    </row>
    <row r="6" spans="1:3" ht="14.25">
      <c r="A6" s="101" t="s">
        <v>499</v>
      </c>
      <c r="B6" s="264">
        <v>-1.8</v>
      </c>
      <c r="C6" s="262"/>
    </row>
    <row r="7" spans="1:3" ht="14.25">
      <c r="A7" s="101" t="s">
        <v>500</v>
      </c>
      <c r="B7" s="264">
        <v>13.7</v>
      </c>
      <c r="C7" s="262"/>
    </row>
    <row r="8" spans="1:3" ht="14.25">
      <c r="A8" s="101" t="s">
        <v>501</v>
      </c>
      <c r="B8" s="263">
        <v>13.2</v>
      </c>
      <c r="C8" s="262"/>
    </row>
    <row r="9" spans="1:3" ht="14.25">
      <c r="A9" s="101" t="s">
        <v>502</v>
      </c>
      <c r="B9" s="263">
        <v>13.3</v>
      </c>
      <c r="C9" s="262"/>
    </row>
    <row r="10" spans="1:3" ht="14.25">
      <c r="A10" s="101" t="s">
        <v>503</v>
      </c>
      <c r="B10" s="264">
        <v>14.1</v>
      </c>
      <c r="C10" s="262"/>
    </row>
    <row r="11" spans="1:3" ht="14.25">
      <c r="A11" s="101" t="s">
        <v>504</v>
      </c>
      <c r="B11" s="263">
        <v>14.6</v>
      </c>
      <c r="C11" s="262"/>
    </row>
    <row r="12" spans="1:3" ht="14.25">
      <c r="A12" s="101" t="s">
        <v>505</v>
      </c>
      <c r="B12" s="263">
        <v>14.3</v>
      </c>
      <c r="C12" s="262"/>
    </row>
    <row r="13" spans="1:3" ht="14.25">
      <c r="A13" s="133" t="s">
        <v>506</v>
      </c>
      <c r="B13" s="265">
        <v>13.7</v>
      </c>
      <c r="C13" s="262"/>
    </row>
    <row r="14" spans="1:3" ht="14.25">
      <c r="A14" s="101" t="s">
        <v>507</v>
      </c>
      <c r="B14" s="254">
        <v>12.7</v>
      </c>
      <c r="C14" s="262"/>
    </row>
    <row r="15" spans="1:3" ht="14.25">
      <c r="A15" s="101" t="s">
        <v>508</v>
      </c>
      <c r="B15" s="254">
        <v>13.4</v>
      </c>
      <c r="C15" s="262"/>
    </row>
    <row r="16" spans="1:3" ht="14.25">
      <c r="A16" s="101" t="s">
        <v>509</v>
      </c>
      <c r="B16" s="254">
        <v>12.2</v>
      </c>
      <c r="C16" s="262"/>
    </row>
    <row r="17" spans="1:3" ht="14.25">
      <c r="A17" s="101" t="s">
        <v>510</v>
      </c>
      <c r="B17" s="254">
        <v>12.9</v>
      </c>
      <c r="C17" s="262"/>
    </row>
    <row r="18" spans="1:3" ht="14.25">
      <c r="A18" s="101" t="s">
        <v>511</v>
      </c>
      <c r="B18" s="254">
        <v>12.4</v>
      </c>
      <c r="C18" s="262"/>
    </row>
    <row r="19" spans="1:3" ht="14.25">
      <c r="A19" s="101" t="s">
        <v>512</v>
      </c>
      <c r="B19" s="254">
        <v>10.3</v>
      </c>
      <c r="C19" s="262"/>
    </row>
    <row r="20" spans="1:3" ht="14.25">
      <c r="A20" s="101" t="s">
        <v>513</v>
      </c>
      <c r="B20" s="254">
        <v>13</v>
      </c>
      <c r="C20" s="262"/>
    </row>
    <row r="21" spans="1:3" ht="14.25">
      <c r="A21" s="101" t="s">
        <v>514</v>
      </c>
      <c r="B21" s="254">
        <v>13.3</v>
      </c>
      <c r="C21" s="262"/>
    </row>
    <row r="22" spans="1:2" ht="14.25">
      <c r="A22" s="101" t="s">
        <v>515</v>
      </c>
      <c r="B22" s="254">
        <v>12.6</v>
      </c>
    </row>
    <row r="23" spans="1:2" ht="14.25">
      <c r="A23" s="107" t="s">
        <v>516</v>
      </c>
      <c r="B23" s="258">
        <v>13.1</v>
      </c>
    </row>
  </sheetData>
  <sheetProtection/>
  <mergeCells count="3">
    <mergeCell ref="A1:D1"/>
    <mergeCell ref="A2:B2"/>
    <mergeCell ref="C2:D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C24"/>
  <sheetViews>
    <sheetView zoomScalePageLayoutView="0" workbookViewId="0" topLeftCell="A1">
      <selection activeCell="A3" sqref="A3:IV4"/>
    </sheetView>
  </sheetViews>
  <sheetFormatPr defaultColWidth="8.00390625" defaultRowHeight="14.25"/>
  <cols>
    <col min="1" max="1" width="13.50390625" style="0" customWidth="1"/>
    <col min="2" max="2" width="20.75390625" style="0" customWidth="1"/>
    <col min="3" max="16384" width="8.00390625" style="239" customWidth="1"/>
  </cols>
  <sheetData>
    <row r="1" spans="1:3" ht="14.25">
      <c r="A1" s="332" t="s">
        <v>518</v>
      </c>
      <c r="B1" s="332"/>
      <c r="C1" s="332"/>
    </row>
    <row r="2" spans="1:3" ht="14.25">
      <c r="A2" s="338" t="s">
        <v>584</v>
      </c>
      <c r="B2" s="338"/>
      <c r="C2" s="260"/>
    </row>
    <row r="3" spans="1:3" ht="14.25" customHeight="1">
      <c r="A3" s="143"/>
      <c r="B3" s="133" t="s">
        <v>586</v>
      </c>
      <c r="C3" s="261"/>
    </row>
    <row r="4" spans="1:3" ht="14.25" customHeight="1">
      <c r="A4" s="9"/>
      <c r="B4" s="9" t="s">
        <v>307</v>
      </c>
      <c r="C4" s="262"/>
    </row>
    <row r="5" spans="1:3" ht="14.25" customHeight="1">
      <c r="A5" s="104" t="s">
        <v>498</v>
      </c>
      <c r="B5" s="23">
        <v>11.1</v>
      </c>
      <c r="C5" s="262"/>
    </row>
    <row r="6" spans="1:3" ht="14.25" customHeight="1">
      <c r="A6" s="104" t="s">
        <v>499</v>
      </c>
      <c r="B6" s="23">
        <v>10.5</v>
      </c>
      <c r="C6" s="262"/>
    </row>
    <row r="7" spans="1:3" ht="14.25" customHeight="1">
      <c r="A7" s="104" t="s">
        <v>500</v>
      </c>
      <c r="B7" s="23">
        <v>11.6</v>
      </c>
      <c r="C7" s="262"/>
    </row>
    <row r="8" spans="1:3" ht="14.25" customHeight="1">
      <c r="A8" s="104" t="s">
        <v>501</v>
      </c>
      <c r="B8" s="23">
        <v>8.5</v>
      </c>
      <c r="C8" s="262"/>
    </row>
    <row r="9" spans="1:3" ht="14.25" customHeight="1">
      <c r="A9" s="104" t="s">
        <v>502</v>
      </c>
      <c r="B9" s="23">
        <v>10.8</v>
      </c>
      <c r="C9" s="262"/>
    </row>
    <row r="10" spans="1:3" ht="14.25" customHeight="1">
      <c r="A10" s="104" t="s">
        <v>503</v>
      </c>
      <c r="B10" s="23">
        <v>11.5</v>
      </c>
      <c r="C10" s="262"/>
    </row>
    <row r="11" spans="1:3" ht="14.25" customHeight="1">
      <c r="A11" s="104" t="s">
        <v>504</v>
      </c>
      <c r="B11" s="23">
        <v>11.4</v>
      </c>
      <c r="C11" s="262"/>
    </row>
    <row r="12" spans="1:3" ht="14.25" customHeight="1">
      <c r="A12" s="104" t="s">
        <v>505</v>
      </c>
      <c r="B12" s="23">
        <v>10.8</v>
      </c>
      <c r="C12" s="262"/>
    </row>
    <row r="13" spans="1:3" ht="14.25" customHeight="1">
      <c r="A13" s="125" t="s">
        <v>506</v>
      </c>
      <c r="B13" s="126">
        <v>13.943425101223994</v>
      </c>
      <c r="C13" s="262"/>
    </row>
    <row r="14" spans="1:3" ht="14.25" customHeight="1">
      <c r="A14" s="104" t="s">
        <v>507</v>
      </c>
      <c r="B14" s="23"/>
      <c r="C14" s="262"/>
    </row>
    <row r="15" spans="1:3" ht="14.25" customHeight="1">
      <c r="A15" s="104" t="s">
        <v>508</v>
      </c>
      <c r="B15" s="23"/>
      <c r="C15" s="262"/>
    </row>
    <row r="16" spans="1:3" ht="14.25" customHeight="1">
      <c r="A16" s="104" t="s">
        <v>509</v>
      </c>
      <c r="B16" s="23"/>
      <c r="C16" s="262"/>
    </row>
    <row r="17" spans="1:3" ht="14.25" customHeight="1">
      <c r="A17" s="104" t="s">
        <v>510</v>
      </c>
      <c r="B17" s="23"/>
      <c r="C17" s="262"/>
    </row>
    <row r="18" spans="1:3" ht="14.25" customHeight="1">
      <c r="A18" s="104" t="s">
        <v>511</v>
      </c>
      <c r="B18" s="23"/>
      <c r="C18" s="262"/>
    </row>
    <row r="19" spans="1:3" ht="14.25" customHeight="1">
      <c r="A19" s="104" t="s">
        <v>512</v>
      </c>
      <c r="B19" s="23"/>
      <c r="C19" s="262"/>
    </row>
    <row r="20" spans="1:3" ht="14.25" customHeight="1">
      <c r="A20" s="104" t="s">
        <v>513</v>
      </c>
      <c r="B20" s="23"/>
      <c r="C20" s="262"/>
    </row>
    <row r="21" spans="1:3" ht="14.25" customHeight="1">
      <c r="A21" s="104" t="s">
        <v>514</v>
      </c>
      <c r="B21" s="23"/>
      <c r="C21" s="262"/>
    </row>
    <row r="22" spans="1:3" ht="14.25" customHeight="1">
      <c r="A22" s="104" t="s">
        <v>515</v>
      </c>
      <c r="B22" s="23"/>
      <c r="C22" s="262"/>
    </row>
    <row r="23" spans="1:2" ht="14.25" customHeight="1">
      <c r="A23" s="8" t="s">
        <v>516</v>
      </c>
      <c r="B23" s="18"/>
    </row>
    <row r="24" spans="1:2" ht="27" customHeight="1">
      <c r="A24" s="362" t="s">
        <v>585</v>
      </c>
      <c r="B24" s="363"/>
    </row>
  </sheetData>
  <sheetProtection/>
  <mergeCells count="3">
    <mergeCell ref="A1:C1"/>
    <mergeCell ref="A2:B2"/>
    <mergeCell ref="A24:B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E16" sqref="E16"/>
    </sheetView>
  </sheetViews>
  <sheetFormatPr defaultColWidth="9.00390625" defaultRowHeight="14.25"/>
  <cols>
    <col min="1" max="1" width="11.375" style="0" customWidth="1"/>
    <col min="2" max="2" width="13.125" style="239" customWidth="1"/>
    <col min="3" max="13" width="9.00390625" style="239" customWidth="1"/>
  </cols>
  <sheetData>
    <row r="1" spans="1:4" ht="27.75" customHeight="1">
      <c r="A1" s="332" t="s">
        <v>519</v>
      </c>
      <c r="B1" s="332"/>
      <c r="C1" s="332"/>
      <c r="D1" s="332"/>
    </row>
    <row r="2" spans="1:4" ht="21" customHeight="1">
      <c r="A2" s="338" t="s">
        <v>305</v>
      </c>
      <c r="B2" s="338"/>
      <c r="C2" s="338"/>
      <c r="D2" s="260"/>
    </row>
    <row r="3" spans="1:4" ht="14.25">
      <c r="A3" s="143"/>
      <c r="B3" s="7" t="s">
        <v>497</v>
      </c>
      <c r="C3" s="133" t="s">
        <v>25</v>
      </c>
      <c r="D3" s="261"/>
    </row>
    <row r="4" spans="1:4" ht="14.25">
      <c r="A4" s="9"/>
      <c r="B4" s="21" t="s">
        <v>26</v>
      </c>
      <c r="C4" s="9" t="s">
        <v>307</v>
      </c>
      <c r="D4" s="262"/>
    </row>
    <row r="5" spans="1:13" ht="14.25">
      <c r="A5" s="104" t="s">
        <v>498</v>
      </c>
      <c r="B5" s="22">
        <v>269.85</v>
      </c>
      <c r="C5" s="15">
        <v>5.1</v>
      </c>
      <c r="D5" s="262"/>
      <c r="I5"/>
      <c r="J5"/>
      <c r="K5"/>
      <c r="L5"/>
      <c r="M5"/>
    </row>
    <row r="6" spans="1:13" ht="14.25">
      <c r="A6" s="104" t="s">
        <v>499</v>
      </c>
      <c r="B6" s="22">
        <v>49.8</v>
      </c>
      <c r="C6" s="15">
        <v>7.2</v>
      </c>
      <c r="D6" s="262"/>
      <c r="I6"/>
      <c r="J6"/>
      <c r="K6"/>
      <c r="L6"/>
      <c r="M6"/>
    </row>
    <row r="7" spans="1:13" ht="14.25">
      <c r="A7" s="104" t="s">
        <v>500</v>
      </c>
      <c r="B7" s="22">
        <v>37.05</v>
      </c>
      <c r="C7" s="15">
        <v>45.9</v>
      </c>
      <c r="D7" s="262"/>
      <c r="I7"/>
      <c r="J7"/>
      <c r="K7"/>
      <c r="L7"/>
      <c r="M7"/>
    </row>
    <row r="8" spans="1:13" ht="14.25">
      <c r="A8" s="104" t="s">
        <v>501</v>
      </c>
      <c r="B8" s="22">
        <v>61.91</v>
      </c>
      <c r="C8" s="15">
        <v>7.4</v>
      </c>
      <c r="D8" s="262"/>
      <c r="I8"/>
      <c r="J8"/>
      <c r="K8"/>
      <c r="L8"/>
      <c r="M8"/>
    </row>
    <row r="9" spans="1:13" ht="14.25">
      <c r="A9" s="104" t="s">
        <v>502</v>
      </c>
      <c r="B9" s="22">
        <v>19.97</v>
      </c>
      <c r="C9" s="15">
        <v>26.1</v>
      </c>
      <c r="D9" s="262"/>
      <c r="I9"/>
      <c r="J9"/>
      <c r="K9"/>
      <c r="L9"/>
      <c r="M9"/>
    </row>
    <row r="10" spans="1:13" ht="14.25">
      <c r="A10" s="104" t="s">
        <v>503</v>
      </c>
      <c r="B10" s="22">
        <v>54.65</v>
      </c>
      <c r="C10" s="15">
        <v>27</v>
      </c>
      <c r="D10" s="262"/>
      <c r="I10"/>
      <c r="J10"/>
      <c r="K10"/>
      <c r="L10"/>
      <c r="M10"/>
    </row>
    <row r="11" spans="1:13" ht="14.25">
      <c r="A11" s="104" t="s">
        <v>504</v>
      </c>
      <c r="B11" s="22">
        <v>39.9</v>
      </c>
      <c r="C11" s="15">
        <v>7.1</v>
      </c>
      <c r="D11" s="262"/>
      <c r="I11"/>
      <c r="J11"/>
      <c r="K11"/>
      <c r="L11"/>
      <c r="M11"/>
    </row>
    <row r="12" spans="1:13" ht="14.25">
      <c r="A12" s="104" t="s">
        <v>505</v>
      </c>
      <c r="B12" s="22">
        <v>22.98</v>
      </c>
      <c r="C12" s="15">
        <v>54.9</v>
      </c>
      <c r="D12" s="262"/>
      <c r="I12"/>
      <c r="J12"/>
      <c r="K12"/>
      <c r="L12"/>
      <c r="M12"/>
    </row>
    <row r="13" spans="1:13" ht="14.25">
      <c r="A13" s="125" t="s">
        <v>506</v>
      </c>
      <c r="B13" s="266">
        <v>16.80248293</v>
      </c>
      <c r="C13" s="140">
        <v>32.49602121200172</v>
      </c>
      <c r="D13" s="262"/>
      <c r="I13"/>
      <c r="J13"/>
      <c r="K13"/>
      <c r="L13"/>
      <c r="M13"/>
    </row>
    <row r="14" spans="1:13" ht="14.25">
      <c r="A14" s="104" t="s">
        <v>507</v>
      </c>
      <c r="B14" s="299">
        <v>176.92</v>
      </c>
      <c r="C14" s="254">
        <v>16.2</v>
      </c>
      <c r="D14" s="262"/>
      <c r="I14"/>
      <c r="J14"/>
      <c r="K14"/>
      <c r="L14"/>
      <c r="M14"/>
    </row>
    <row r="15" spans="1:13" ht="14.25">
      <c r="A15" s="104" t="s">
        <v>508</v>
      </c>
      <c r="B15" s="299">
        <v>24.85</v>
      </c>
      <c r="C15" s="254">
        <v>9.5</v>
      </c>
      <c r="D15" s="262"/>
      <c r="I15"/>
      <c r="J15"/>
      <c r="K15"/>
      <c r="L15"/>
      <c r="M15"/>
    </row>
    <row r="16" spans="1:13" ht="14.25">
      <c r="A16" s="104" t="s">
        <v>509</v>
      </c>
      <c r="B16" s="299">
        <v>36.64</v>
      </c>
      <c r="C16" s="254">
        <v>24</v>
      </c>
      <c r="D16" s="262"/>
      <c r="I16"/>
      <c r="J16"/>
      <c r="K16"/>
      <c r="L16"/>
      <c r="M16"/>
    </row>
    <row r="17" spans="1:13" ht="14.25">
      <c r="A17" s="104" t="s">
        <v>510</v>
      </c>
      <c r="B17" s="299">
        <v>109.36</v>
      </c>
      <c r="C17" s="254">
        <v>18.6</v>
      </c>
      <c r="D17" s="262"/>
      <c r="I17"/>
      <c r="J17"/>
      <c r="K17"/>
      <c r="L17"/>
      <c r="M17"/>
    </row>
    <row r="18" spans="1:13" ht="14.25">
      <c r="A18" s="104" t="s">
        <v>511</v>
      </c>
      <c r="B18" s="299">
        <v>29.56</v>
      </c>
      <c r="C18" s="254">
        <v>61</v>
      </c>
      <c r="D18" s="262"/>
      <c r="I18"/>
      <c r="J18"/>
      <c r="K18"/>
      <c r="L18"/>
      <c r="M18"/>
    </row>
    <row r="19" spans="1:4" ht="14.25">
      <c r="A19" s="104" t="s">
        <v>512</v>
      </c>
      <c r="B19" s="299">
        <v>30.11</v>
      </c>
      <c r="C19" s="254">
        <v>14</v>
      </c>
      <c r="D19" s="262"/>
    </row>
    <row r="20" spans="1:4" ht="14.25">
      <c r="A20" s="104" t="s">
        <v>513</v>
      </c>
      <c r="B20" s="299">
        <v>54.24</v>
      </c>
      <c r="C20" s="254">
        <v>27.5</v>
      </c>
      <c r="D20" s="262"/>
    </row>
    <row r="21" spans="1:4" ht="14.25">
      <c r="A21" s="104" t="s">
        <v>514</v>
      </c>
      <c r="B21" s="299">
        <v>80</v>
      </c>
      <c r="C21" s="254">
        <v>17</v>
      </c>
      <c r="D21" s="262"/>
    </row>
    <row r="22" spans="1:4" ht="14.25">
      <c r="A22" s="104" t="s">
        <v>515</v>
      </c>
      <c r="B22" s="299">
        <v>49.11</v>
      </c>
      <c r="C22" s="254">
        <v>26.3</v>
      </c>
      <c r="D22" s="262"/>
    </row>
    <row r="23" spans="1:3" ht="14.25">
      <c r="A23" s="8" t="s">
        <v>516</v>
      </c>
      <c r="B23" s="300">
        <v>69.11</v>
      </c>
      <c r="C23" s="258">
        <v>19.2</v>
      </c>
    </row>
  </sheetData>
  <sheetProtection/>
  <mergeCells count="2">
    <mergeCell ref="A1:D1"/>
    <mergeCell ref="A2:C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4"/>
  <dimension ref="A1:IE23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11.875" style="0" customWidth="1"/>
    <col min="2" max="2" width="13.75390625" style="0" customWidth="1"/>
    <col min="3" max="3" width="9.25390625" style="0" customWidth="1"/>
    <col min="4" max="239" width="8.00390625" style="239" customWidth="1"/>
  </cols>
  <sheetData>
    <row r="1" spans="1:239" ht="14.25">
      <c r="A1" s="332" t="s">
        <v>520</v>
      </c>
      <c r="B1" s="332"/>
      <c r="C1" s="332"/>
      <c r="D1" s="332"/>
      <c r="HV1"/>
      <c r="HW1"/>
      <c r="HX1"/>
      <c r="HY1"/>
      <c r="HZ1"/>
      <c r="IA1"/>
      <c r="IB1"/>
      <c r="IC1"/>
      <c r="ID1"/>
      <c r="IE1"/>
    </row>
    <row r="2" spans="1:239" ht="14.25">
      <c r="A2" s="338" t="s">
        <v>382</v>
      </c>
      <c r="B2" s="338"/>
      <c r="C2" s="338"/>
      <c r="D2" s="260"/>
      <c r="HV2"/>
      <c r="HW2"/>
      <c r="HX2"/>
      <c r="HY2"/>
      <c r="HZ2"/>
      <c r="IA2"/>
      <c r="IB2"/>
      <c r="IC2"/>
      <c r="ID2"/>
      <c r="IE2"/>
    </row>
    <row r="3" spans="1:239" ht="13.5" customHeight="1">
      <c r="A3" s="143"/>
      <c r="B3" s="7" t="s">
        <v>497</v>
      </c>
      <c r="C3" s="133" t="s">
        <v>25</v>
      </c>
      <c r="D3" s="261"/>
      <c r="HV3"/>
      <c r="HW3"/>
      <c r="HX3"/>
      <c r="HY3"/>
      <c r="HZ3"/>
      <c r="IA3"/>
      <c r="IB3"/>
      <c r="IC3"/>
      <c r="ID3"/>
      <c r="IE3"/>
    </row>
    <row r="4" spans="1:239" ht="14.25">
      <c r="A4" s="9"/>
      <c r="B4" s="21" t="s">
        <v>26</v>
      </c>
      <c r="C4" s="9" t="s">
        <v>307</v>
      </c>
      <c r="D4" s="262"/>
      <c r="HV4"/>
      <c r="HW4"/>
      <c r="HX4"/>
      <c r="HY4"/>
      <c r="HZ4"/>
      <c r="IA4"/>
      <c r="IB4"/>
      <c r="IC4"/>
      <c r="ID4"/>
      <c r="IE4"/>
    </row>
    <row r="5" spans="1:239" ht="12.75" customHeight="1">
      <c r="A5" s="101" t="s">
        <v>498</v>
      </c>
      <c r="B5" s="267">
        <v>139.7981</v>
      </c>
      <c r="C5" s="268">
        <v>4.195607178712802</v>
      </c>
      <c r="D5" s="262"/>
      <c r="HV5"/>
      <c r="HW5"/>
      <c r="HX5"/>
      <c r="HY5"/>
      <c r="HZ5"/>
      <c r="IA5"/>
      <c r="IB5"/>
      <c r="IC5"/>
      <c r="ID5"/>
      <c r="IE5"/>
    </row>
    <row r="6" spans="1:239" ht="14.25">
      <c r="A6" s="101" t="s">
        <v>499</v>
      </c>
      <c r="B6" s="38">
        <v>28.3928</v>
      </c>
      <c r="C6" s="13">
        <v>-2.512987258237853</v>
      </c>
      <c r="D6" s="262"/>
      <c r="HV6"/>
      <c r="HW6"/>
      <c r="HX6"/>
      <c r="HY6"/>
      <c r="HZ6"/>
      <c r="IA6"/>
      <c r="IB6"/>
      <c r="IC6"/>
      <c r="ID6"/>
      <c r="IE6"/>
    </row>
    <row r="7" spans="1:239" ht="14.25">
      <c r="A7" s="101" t="s">
        <v>500</v>
      </c>
      <c r="B7" s="22">
        <v>19.2715</v>
      </c>
      <c r="C7" s="15">
        <v>27.199582854804433</v>
      </c>
      <c r="D7" s="262"/>
      <c r="HV7"/>
      <c r="HW7"/>
      <c r="HX7"/>
      <c r="HY7"/>
      <c r="HZ7"/>
      <c r="IA7"/>
      <c r="IB7"/>
      <c r="IC7"/>
      <c r="ID7"/>
      <c r="IE7"/>
    </row>
    <row r="8" spans="1:239" ht="14.25">
      <c r="A8" s="101" t="s">
        <v>501</v>
      </c>
      <c r="B8" s="38">
        <v>29.3182</v>
      </c>
      <c r="C8" s="13">
        <v>0.5163263347001467</v>
      </c>
      <c r="D8" s="262"/>
      <c r="HV8"/>
      <c r="HW8"/>
      <c r="HX8"/>
      <c r="HY8"/>
      <c r="HZ8"/>
      <c r="IA8"/>
      <c r="IB8"/>
      <c r="IC8"/>
      <c r="ID8"/>
      <c r="IE8"/>
    </row>
    <row r="9" spans="1:239" ht="14.25">
      <c r="A9" s="101" t="s">
        <v>502</v>
      </c>
      <c r="B9" s="38">
        <v>11.1581</v>
      </c>
      <c r="C9" s="13">
        <v>29.27185309621734</v>
      </c>
      <c r="D9" s="262"/>
      <c r="HV9"/>
      <c r="HW9"/>
      <c r="HX9"/>
      <c r="HY9"/>
      <c r="HZ9"/>
      <c r="IA9"/>
      <c r="IB9"/>
      <c r="IC9"/>
      <c r="ID9"/>
      <c r="IE9"/>
    </row>
    <row r="10" spans="1:239" ht="14.25">
      <c r="A10" s="101" t="s">
        <v>503</v>
      </c>
      <c r="B10" s="38">
        <v>35.7275</v>
      </c>
      <c r="C10" s="13">
        <v>27.597302876408026</v>
      </c>
      <c r="D10" s="262"/>
      <c r="HV10"/>
      <c r="HW10"/>
      <c r="HX10"/>
      <c r="HY10"/>
      <c r="HZ10"/>
      <c r="IA10"/>
      <c r="IB10"/>
      <c r="IC10"/>
      <c r="ID10"/>
      <c r="IE10"/>
    </row>
    <row r="11" spans="1:239" ht="13.5" customHeight="1">
      <c r="A11" s="101" t="s">
        <v>504</v>
      </c>
      <c r="B11" s="38">
        <v>23.4273</v>
      </c>
      <c r="C11" s="13">
        <v>-1.6572846222625208</v>
      </c>
      <c r="D11" s="262"/>
      <c r="HV11"/>
      <c r="HW11"/>
      <c r="HX11"/>
      <c r="HY11"/>
      <c r="HZ11"/>
      <c r="IA11"/>
      <c r="IB11"/>
      <c r="IC11"/>
      <c r="ID11"/>
      <c r="IE11"/>
    </row>
    <row r="12" spans="1:239" ht="14.25">
      <c r="A12" s="101" t="s">
        <v>505</v>
      </c>
      <c r="B12" s="38">
        <v>11.6739</v>
      </c>
      <c r="C12" s="13">
        <v>42.81222857003046</v>
      </c>
      <c r="D12" s="262"/>
      <c r="HV12"/>
      <c r="HW12"/>
      <c r="HX12"/>
      <c r="HY12"/>
      <c r="HZ12"/>
      <c r="IA12"/>
      <c r="IB12"/>
      <c r="IC12"/>
      <c r="ID12"/>
      <c r="IE12"/>
    </row>
    <row r="13" spans="1:239" ht="14.25">
      <c r="A13" s="133" t="s">
        <v>506</v>
      </c>
      <c r="B13" s="269">
        <v>11.91</v>
      </c>
      <c r="C13" s="140">
        <v>27.786176697696362</v>
      </c>
      <c r="D13" s="262"/>
      <c r="HV13"/>
      <c r="HW13"/>
      <c r="HX13"/>
      <c r="HY13"/>
      <c r="HZ13"/>
      <c r="IA13"/>
      <c r="IB13"/>
      <c r="IC13"/>
      <c r="ID13"/>
      <c r="IE13"/>
    </row>
    <row r="14" spans="1:239" ht="14.25">
      <c r="A14" s="101" t="s">
        <v>507</v>
      </c>
      <c r="B14" s="271">
        <v>90.77</v>
      </c>
      <c r="C14" s="254">
        <v>16.6</v>
      </c>
      <c r="D14" s="262"/>
      <c r="HV14"/>
      <c r="HW14"/>
      <c r="HX14"/>
      <c r="HY14"/>
      <c r="HZ14"/>
      <c r="IA14"/>
      <c r="IB14"/>
      <c r="IC14"/>
      <c r="ID14"/>
      <c r="IE14"/>
    </row>
    <row r="15" spans="1:4" ht="14.25">
      <c r="A15" s="101" t="s">
        <v>508</v>
      </c>
      <c r="B15" s="271">
        <v>14.36</v>
      </c>
      <c r="C15" s="254">
        <v>-11.5</v>
      </c>
      <c r="D15" s="262"/>
    </row>
    <row r="16" spans="1:4" ht="14.25">
      <c r="A16" s="101" t="s">
        <v>509</v>
      </c>
      <c r="B16" s="271">
        <v>20.28</v>
      </c>
      <c r="C16" s="254">
        <v>-5.7</v>
      </c>
      <c r="D16" s="262"/>
    </row>
    <row r="17" spans="1:4" ht="14.25">
      <c r="A17" s="101" t="s">
        <v>510</v>
      </c>
      <c r="B17" s="271">
        <v>49.48</v>
      </c>
      <c r="C17" s="254">
        <v>-1.1</v>
      </c>
      <c r="D17" s="262"/>
    </row>
    <row r="18" spans="1:4" ht="14.25">
      <c r="A18" s="101" t="s">
        <v>511</v>
      </c>
      <c r="B18" s="271">
        <v>14.98</v>
      </c>
      <c r="C18" s="254">
        <v>43.4</v>
      </c>
      <c r="D18" s="262"/>
    </row>
    <row r="19" spans="1:4" ht="14.25">
      <c r="A19" s="101" t="s">
        <v>512</v>
      </c>
      <c r="B19" s="271">
        <v>17.58</v>
      </c>
      <c r="C19" s="254">
        <v>16.3</v>
      </c>
      <c r="D19" s="262"/>
    </row>
    <row r="20" spans="1:4" ht="14.25">
      <c r="A20" s="101" t="s">
        <v>513</v>
      </c>
      <c r="B20" s="271">
        <v>28.77</v>
      </c>
      <c r="C20" s="254">
        <v>9.7</v>
      </c>
      <c r="D20" s="262"/>
    </row>
    <row r="21" spans="1:4" ht="14.25">
      <c r="A21" s="101" t="s">
        <v>514</v>
      </c>
      <c r="B21" s="271">
        <v>48.05</v>
      </c>
      <c r="C21" s="254">
        <v>9.3</v>
      </c>
      <c r="D21" s="262"/>
    </row>
    <row r="22" spans="1:4" ht="14.25">
      <c r="A22" s="101" t="s">
        <v>515</v>
      </c>
      <c r="B22" s="271">
        <v>32.58</v>
      </c>
      <c r="C22" s="254">
        <v>18.7</v>
      </c>
      <c r="D22" s="262"/>
    </row>
    <row r="23" spans="1:3" ht="14.25">
      <c r="A23" s="107" t="s">
        <v>516</v>
      </c>
      <c r="B23" s="273">
        <v>38.95</v>
      </c>
      <c r="C23" s="258">
        <v>-1.7</v>
      </c>
    </row>
  </sheetData>
  <sheetProtection/>
  <mergeCells count="2">
    <mergeCell ref="A1:D1"/>
    <mergeCell ref="A2:C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21.875" style="239" customWidth="1"/>
    <col min="2" max="5" width="9.00390625" style="239" customWidth="1"/>
  </cols>
  <sheetData>
    <row r="1" spans="1:3" ht="14.25">
      <c r="A1" s="19" t="s">
        <v>550</v>
      </c>
      <c r="B1" s="5"/>
      <c r="C1" s="5"/>
    </row>
    <row r="2" spans="1:3" ht="14.25">
      <c r="A2" s="10"/>
      <c r="B2" s="289" t="s">
        <v>551</v>
      </c>
      <c r="C2" s="289" t="s">
        <v>552</v>
      </c>
    </row>
    <row r="3" spans="1:3" ht="14.25">
      <c r="A3" s="20"/>
      <c r="B3" s="21" t="s">
        <v>539</v>
      </c>
      <c r="C3" s="21" t="s">
        <v>539</v>
      </c>
    </row>
    <row r="4" spans="1:3" ht="14.25">
      <c r="A4" s="5" t="s">
        <v>553</v>
      </c>
      <c r="B4" s="290">
        <v>8188.84</v>
      </c>
      <c r="C4" s="291">
        <v>217.7</v>
      </c>
    </row>
    <row r="5" spans="1:3" ht="14.25">
      <c r="A5" s="5" t="s">
        <v>554</v>
      </c>
      <c r="B5" s="291">
        <v>511.34</v>
      </c>
      <c r="C5" s="291">
        <v>24.1</v>
      </c>
    </row>
    <row r="6" spans="1:3" ht="14.25">
      <c r="A6" s="5" t="s">
        <v>555</v>
      </c>
      <c r="B6" s="290">
        <v>3505.22</v>
      </c>
      <c r="C6" s="290">
        <v>114.18</v>
      </c>
    </row>
    <row r="7" spans="1:3" ht="14.25">
      <c r="A7" s="5" t="s">
        <v>556</v>
      </c>
      <c r="B7" s="290">
        <v>3021.76</v>
      </c>
      <c r="C7" s="290">
        <v>101.51</v>
      </c>
    </row>
    <row r="8" spans="1:3" ht="14.25">
      <c r="A8" s="5" t="s">
        <v>557</v>
      </c>
      <c r="B8" s="290">
        <v>4172.28</v>
      </c>
      <c r="C8" s="290">
        <v>79.42</v>
      </c>
    </row>
    <row r="9" spans="1:3" ht="14.25">
      <c r="A9" s="5" t="s">
        <v>558</v>
      </c>
      <c r="B9" s="290">
        <v>7.6</v>
      </c>
      <c r="C9" s="292">
        <v>8.4</v>
      </c>
    </row>
    <row r="10" spans="1:3" ht="14.25">
      <c r="A10" s="5" t="s">
        <v>554</v>
      </c>
      <c r="B10" s="290">
        <v>3.2</v>
      </c>
      <c r="C10" s="292">
        <v>3.3</v>
      </c>
    </row>
    <row r="11" spans="1:3" ht="14.25">
      <c r="A11" s="5" t="s">
        <v>555</v>
      </c>
      <c r="B11" s="290">
        <v>7.3</v>
      </c>
      <c r="C11" s="292">
        <v>7.7</v>
      </c>
    </row>
    <row r="12" spans="1:3" ht="14.25">
      <c r="A12" s="5" t="s">
        <v>556</v>
      </c>
      <c r="B12" s="290">
        <v>7.6</v>
      </c>
      <c r="C12" s="292">
        <v>7.8</v>
      </c>
    </row>
    <row r="13" spans="1:3" ht="14.25">
      <c r="A13" s="5" t="s">
        <v>557</v>
      </c>
      <c r="B13" s="290">
        <v>8.5</v>
      </c>
      <c r="C13" s="292">
        <v>11.5</v>
      </c>
    </row>
    <row r="14" spans="1:3" ht="14.25">
      <c r="A14" s="312" t="s">
        <v>559</v>
      </c>
      <c r="B14" s="312"/>
      <c r="C14" s="312"/>
    </row>
  </sheetData>
  <sheetProtection/>
  <mergeCells count="1">
    <mergeCell ref="A14:C14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zoomScalePageLayoutView="0" workbookViewId="0" topLeftCell="A10">
      <selection activeCell="H31" sqref="H31"/>
    </sheetView>
  </sheetViews>
  <sheetFormatPr defaultColWidth="9.00390625" defaultRowHeight="14.25"/>
  <cols>
    <col min="1" max="1" width="20.75390625" style="0" customWidth="1"/>
    <col min="2" max="2" width="16.375" style="2" customWidth="1"/>
    <col min="3" max="3" width="12.50390625" style="0" customWidth="1"/>
    <col min="4" max="240" width="7.875" style="2" customWidth="1"/>
  </cols>
  <sheetData>
    <row r="1" ht="14.25">
      <c r="A1" s="287" t="s">
        <v>38</v>
      </c>
    </row>
    <row r="2" spans="1:2" ht="14.25" customHeight="1">
      <c r="A2" s="24"/>
      <c r="B2" s="25" t="s">
        <v>546</v>
      </c>
    </row>
    <row r="3" spans="1:2" ht="16.5" customHeight="1">
      <c r="A3" s="26"/>
      <c r="B3" s="9" t="s">
        <v>534</v>
      </c>
    </row>
    <row r="4" spans="1:2" ht="23.25" customHeight="1">
      <c r="A4" s="27" t="s">
        <v>40</v>
      </c>
      <c r="B4" s="13">
        <v>7.599799999999999</v>
      </c>
    </row>
    <row r="5" spans="1:2" ht="23.25" customHeight="1">
      <c r="A5" s="28" t="s">
        <v>41</v>
      </c>
      <c r="B5" s="13">
        <v>8.4064</v>
      </c>
    </row>
    <row r="6" spans="1:2" ht="23.25" customHeight="1">
      <c r="A6" s="28" t="s">
        <v>42</v>
      </c>
      <c r="B6" s="13">
        <v>7.296399999999999</v>
      </c>
    </row>
    <row r="7" spans="1:2" ht="23.25" customHeight="1">
      <c r="A7" s="28" t="s">
        <v>43</v>
      </c>
      <c r="B7" s="13">
        <v>4.773</v>
      </c>
    </row>
    <row r="8" spans="1:2" ht="23.25" customHeight="1">
      <c r="A8" s="28" t="s">
        <v>44</v>
      </c>
      <c r="B8" s="13">
        <v>-5.1356</v>
      </c>
    </row>
    <row r="9" spans="1:2" ht="23.25" customHeight="1">
      <c r="A9" s="28" t="s">
        <v>45</v>
      </c>
      <c r="B9" s="13">
        <v>7.8144</v>
      </c>
    </row>
    <row r="10" spans="1:2" ht="23.25" customHeight="1">
      <c r="A10" s="29" t="s">
        <v>46</v>
      </c>
      <c r="B10" s="13">
        <v>-8.9466</v>
      </c>
    </row>
    <row r="11" spans="1:2" ht="23.25" customHeight="1">
      <c r="A11" s="28" t="s">
        <v>47</v>
      </c>
      <c r="B11" s="13">
        <v>8.9614</v>
      </c>
    </row>
    <row r="12" spans="1:2" ht="23.25" customHeight="1">
      <c r="A12" s="28" t="s">
        <v>48</v>
      </c>
      <c r="B12" s="13">
        <v>11.4774</v>
      </c>
    </row>
    <row r="13" spans="1:2" ht="23.25" customHeight="1">
      <c r="A13" s="28" t="s">
        <v>49</v>
      </c>
      <c r="B13" s="13">
        <v>1.924</v>
      </c>
    </row>
    <row r="14" spans="1:2" ht="20.25" customHeight="1">
      <c r="A14" s="28" t="s">
        <v>50</v>
      </c>
      <c r="B14" s="13">
        <v>-45.0882</v>
      </c>
    </row>
    <row r="15" spans="1:2" ht="20.25" customHeight="1">
      <c r="A15" s="28" t="s">
        <v>51</v>
      </c>
      <c r="B15" s="13">
        <v>6.8598</v>
      </c>
    </row>
    <row r="16" spans="1:240" ht="20.25" customHeight="1">
      <c r="A16" s="28" t="s">
        <v>52</v>
      </c>
      <c r="B16" s="13">
        <v>12.97</v>
      </c>
      <c r="IA16"/>
      <c r="IB16"/>
      <c r="IC16"/>
      <c r="ID16"/>
      <c r="IE16"/>
      <c r="IF16"/>
    </row>
    <row r="17" spans="1:240" ht="20.25" customHeight="1">
      <c r="A17" s="28" t="s">
        <v>53</v>
      </c>
      <c r="B17" s="13">
        <v>13.034081971841644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30" t="s">
        <v>54</v>
      </c>
      <c r="B18" s="31">
        <v>1.2569274564820616</v>
      </c>
      <c r="C18" s="2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313"/>
      <c r="B19" s="314"/>
      <c r="C19" s="314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X31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34.00390625" style="0" customWidth="1"/>
    <col min="2" max="2" width="15.375" style="0" customWidth="1"/>
    <col min="3" max="9" width="7.875" style="2" customWidth="1"/>
    <col min="10" max="10" width="8.875" style="2" customWidth="1"/>
    <col min="11" max="11" width="10.25390625" style="2" customWidth="1"/>
    <col min="12" max="12" width="10.125" style="2" customWidth="1"/>
    <col min="13" max="14" width="11.75390625" style="2" customWidth="1"/>
    <col min="15" max="232" width="7.875" style="2" customWidth="1"/>
  </cols>
  <sheetData>
    <row r="1" ht="14.25">
      <c r="A1" s="32" t="s">
        <v>55</v>
      </c>
    </row>
    <row r="2" spans="1:3" ht="14.25" customHeight="1">
      <c r="A2" s="315" t="s">
        <v>56</v>
      </c>
      <c r="B2" s="25" t="s">
        <v>577</v>
      </c>
      <c r="C2" s="294"/>
    </row>
    <row r="3" spans="1:2" ht="14.25">
      <c r="A3" s="316"/>
      <c r="B3" s="194" t="s">
        <v>536</v>
      </c>
    </row>
    <row r="4" spans="1:2" ht="14.25">
      <c r="A4" s="33" t="s">
        <v>57</v>
      </c>
      <c r="B4" s="34">
        <v>7.6</v>
      </c>
    </row>
    <row r="5" spans="1:2" ht="14.25">
      <c r="A5" s="29" t="s">
        <v>58</v>
      </c>
      <c r="B5" s="13">
        <v>9.52</v>
      </c>
    </row>
    <row r="6" spans="1:2" ht="14.25">
      <c r="A6" s="29" t="s">
        <v>59</v>
      </c>
      <c r="B6" s="13">
        <v>10.9</v>
      </c>
    </row>
    <row r="7" spans="1:2" ht="14.25">
      <c r="A7" s="29" t="s">
        <v>60</v>
      </c>
      <c r="B7" s="13">
        <v>-5.63</v>
      </c>
    </row>
    <row r="8" spans="1:2" ht="14.25">
      <c r="A8" s="29" t="s">
        <v>61</v>
      </c>
      <c r="B8" s="13">
        <v>3.18</v>
      </c>
    </row>
    <row r="9" spans="1:2" ht="14.25">
      <c r="A9" s="29" t="s">
        <v>62</v>
      </c>
      <c r="B9" s="13">
        <v>21.38</v>
      </c>
    </row>
    <row r="10" spans="1:2" ht="14.25">
      <c r="A10" s="29" t="s">
        <v>63</v>
      </c>
      <c r="B10" s="13">
        <v>-6.81</v>
      </c>
    </row>
    <row r="11" spans="1:2" ht="14.25">
      <c r="A11" s="29" t="s">
        <v>64</v>
      </c>
      <c r="B11" s="13">
        <v>1.46</v>
      </c>
    </row>
    <row r="12" spans="1:2" ht="14.25">
      <c r="A12" s="29" t="s">
        <v>65</v>
      </c>
      <c r="B12" s="13">
        <v>8.03</v>
      </c>
    </row>
    <row r="13" spans="1:2" ht="14.25">
      <c r="A13" s="29" t="s">
        <v>66</v>
      </c>
      <c r="B13" s="13">
        <v>2.48</v>
      </c>
    </row>
    <row r="14" spans="1:2" ht="14.25">
      <c r="A14" s="29" t="s">
        <v>67</v>
      </c>
      <c r="B14" s="13">
        <v>21.84</v>
      </c>
    </row>
    <row r="15" spans="1:2" ht="14.25">
      <c r="A15" s="29" t="s">
        <v>68</v>
      </c>
      <c r="B15" s="13">
        <v>17.13</v>
      </c>
    </row>
    <row r="16" spans="1:2" ht="14.25">
      <c r="A16" s="29" t="s">
        <v>69</v>
      </c>
      <c r="B16" s="13">
        <v>4.89</v>
      </c>
    </row>
    <row r="17" spans="1:2" ht="14.25">
      <c r="A17" s="29" t="s">
        <v>70</v>
      </c>
      <c r="B17" s="13">
        <v>10.69</v>
      </c>
    </row>
    <row r="18" spans="1:2" ht="14.25">
      <c r="A18" s="29" t="s">
        <v>71</v>
      </c>
      <c r="B18" s="13">
        <v>135.92</v>
      </c>
    </row>
    <row r="19" spans="1:2" ht="14.25">
      <c r="A19" s="29" t="s">
        <v>72</v>
      </c>
      <c r="B19" s="13">
        <v>42.97</v>
      </c>
    </row>
    <row r="20" spans="1:3" ht="14.25" customHeight="1">
      <c r="A20" s="35" t="s">
        <v>73</v>
      </c>
      <c r="B20" s="31">
        <v>-8.01</v>
      </c>
      <c r="C20" s="17"/>
    </row>
    <row r="21" spans="223:232" ht="22.5" customHeight="1">
      <c r="HO21"/>
      <c r="HP21"/>
      <c r="HQ21"/>
      <c r="HR21"/>
      <c r="HS21"/>
      <c r="HT21"/>
      <c r="HU21"/>
      <c r="HV21"/>
      <c r="HW21"/>
      <c r="HX21"/>
    </row>
    <row r="22" spans="1:232" ht="14.25">
      <c r="A22" s="36" t="s">
        <v>74</v>
      </c>
      <c r="B22" s="194" t="s">
        <v>536</v>
      </c>
      <c r="HO22"/>
      <c r="HP22"/>
      <c r="HQ22"/>
      <c r="HR22"/>
      <c r="HS22"/>
      <c r="HT22"/>
      <c r="HU22"/>
      <c r="HV22"/>
      <c r="HW22"/>
      <c r="HX22"/>
    </row>
    <row r="23" spans="1:232" ht="14.25">
      <c r="A23" s="33" t="s">
        <v>75</v>
      </c>
      <c r="B23" s="37">
        <v>331.976635</v>
      </c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ht="14.25">
      <c r="A24" s="29" t="s">
        <v>76</v>
      </c>
      <c r="B24" s="38">
        <v>2.4462381</v>
      </c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ht="14.25">
      <c r="A25" s="29" t="s">
        <v>578</v>
      </c>
      <c r="B25" s="38">
        <v>96.32979267731511</v>
      </c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 ht="14.25">
      <c r="A26" s="36" t="s">
        <v>77</v>
      </c>
      <c r="B26" s="15"/>
      <c r="HM26"/>
      <c r="HN26"/>
      <c r="HO26"/>
      <c r="HP26"/>
      <c r="HQ26"/>
      <c r="HR26"/>
      <c r="HS26"/>
      <c r="HT26"/>
      <c r="HU26"/>
      <c r="HV26"/>
      <c r="HW26"/>
      <c r="HX26"/>
    </row>
    <row r="27" spans="1:232" ht="14.25">
      <c r="A27" s="29" t="s">
        <v>78</v>
      </c>
      <c r="B27" s="15">
        <v>11.471994110732297</v>
      </c>
      <c r="HM27"/>
      <c r="HN27"/>
      <c r="HO27"/>
      <c r="HP27"/>
      <c r="HQ27"/>
      <c r="HR27"/>
      <c r="HS27"/>
      <c r="HT27"/>
      <c r="HU27"/>
      <c r="HV27"/>
      <c r="HW27"/>
      <c r="HX27"/>
    </row>
    <row r="28" spans="1:232" ht="14.25">
      <c r="A28" s="29" t="s">
        <v>76</v>
      </c>
      <c r="B28" s="15">
        <v>-9.364160697485673</v>
      </c>
      <c r="HM28"/>
      <c r="HN28"/>
      <c r="HO28"/>
      <c r="HP28"/>
      <c r="HQ28"/>
      <c r="HR28"/>
      <c r="HS28"/>
      <c r="HT28"/>
      <c r="HU28"/>
      <c r="HV28"/>
      <c r="HW28"/>
      <c r="HX28"/>
    </row>
    <row r="29" spans="1:232" ht="14.25">
      <c r="A29" s="35" t="s">
        <v>427</v>
      </c>
      <c r="B29" s="39">
        <v>-1.6670403875086066</v>
      </c>
      <c r="HM29"/>
      <c r="HN29"/>
      <c r="HO29"/>
      <c r="HP29"/>
      <c r="HQ29"/>
      <c r="HR29"/>
      <c r="HS29"/>
      <c r="HT29"/>
      <c r="HU29"/>
      <c r="HV29"/>
      <c r="HW29"/>
      <c r="HX29"/>
    </row>
    <row r="31" spans="1:4" ht="14.25">
      <c r="A31" s="314"/>
      <c r="B31" s="314"/>
      <c r="C31" s="314"/>
      <c r="D31" s="28"/>
    </row>
  </sheetData>
  <sheetProtection/>
  <mergeCells count="2">
    <mergeCell ref="A31:C3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2" customWidth="1"/>
    <col min="5" max="5" width="8.50390625" style="0" customWidth="1"/>
    <col min="6" max="234" width="7.875" style="2" customWidth="1"/>
  </cols>
  <sheetData>
    <row r="1" spans="1:3" ht="14.25">
      <c r="A1" s="317" t="s">
        <v>79</v>
      </c>
      <c r="B1" s="317"/>
      <c r="C1" s="317"/>
    </row>
    <row r="2" spans="1:3" ht="33" customHeight="1">
      <c r="A2" s="318"/>
      <c r="B2" s="195" t="s">
        <v>536</v>
      </c>
      <c r="C2" s="40" t="s">
        <v>80</v>
      </c>
    </row>
    <row r="3" spans="1:3" ht="13.5" customHeight="1">
      <c r="A3" s="319"/>
      <c r="B3" s="41" t="s">
        <v>81</v>
      </c>
      <c r="C3" s="41" t="s">
        <v>82</v>
      </c>
    </row>
    <row r="4" spans="1:234" ht="14.25">
      <c r="A4" s="29" t="s">
        <v>83</v>
      </c>
      <c r="B4" s="37">
        <v>6.763072</v>
      </c>
      <c r="C4" s="34">
        <v>35.11006268576688</v>
      </c>
      <c r="HV4"/>
      <c r="HW4"/>
      <c r="HX4"/>
      <c r="HY4"/>
      <c r="HZ4"/>
    </row>
    <row r="5" spans="1:234" ht="14.25">
      <c r="A5" s="29" t="s">
        <v>84</v>
      </c>
      <c r="B5" s="38">
        <v>0.9644</v>
      </c>
      <c r="C5" s="13">
        <v>2.9132429836730296</v>
      </c>
      <c r="HV5"/>
      <c r="HW5"/>
      <c r="HX5"/>
      <c r="HY5"/>
      <c r="HZ5"/>
    </row>
    <row r="6" spans="1:234" ht="14.25">
      <c r="A6" s="29" t="s">
        <v>85</v>
      </c>
      <c r="B6" s="38">
        <v>2.7725</v>
      </c>
      <c r="C6" s="13">
        <v>6.327900287631834</v>
      </c>
      <c r="HV6"/>
      <c r="HW6"/>
      <c r="HX6"/>
      <c r="HY6"/>
      <c r="HZ6"/>
    </row>
    <row r="7" spans="1:234" ht="14.25">
      <c r="A7" s="29" t="s">
        <v>86</v>
      </c>
      <c r="B7" s="38">
        <v>488.17</v>
      </c>
      <c r="C7" s="13">
        <v>16.427770755324474</v>
      </c>
      <c r="HV7"/>
      <c r="HW7"/>
      <c r="HX7"/>
      <c r="HY7"/>
      <c r="HZ7"/>
    </row>
    <row r="8" spans="1:234" ht="14.25">
      <c r="A8" s="29" t="s">
        <v>87</v>
      </c>
      <c r="B8" s="38">
        <v>0.038935000000000004</v>
      </c>
      <c r="C8" s="13">
        <v>15.705794947994065</v>
      </c>
      <c r="HV8"/>
      <c r="HW8"/>
      <c r="HX8"/>
      <c r="HY8"/>
      <c r="HZ8"/>
    </row>
    <row r="9" spans="1:234" ht="14.25">
      <c r="A9" s="29" t="s">
        <v>88</v>
      </c>
      <c r="B9" s="38">
        <v>0.0356</v>
      </c>
      <c r="C9" s="13">
        <v>32.342007434944236</v>
      </c>
      <c r="HV9"/>
      <c r="HW9"/>
      <c r="HX9"/>
      <c r="HY9"/>
      <c r="HZ9"/>
    </row>
    <row r="10" spans="1:234" ht="14.25">
      <c r="A10" s="29" t="s">
        <v>89</v>
      </c>
      <c r="B10" s="38">
        <v>5.2509</v>
      </c>
      <c r="C10" s="13">
        <v>-9.70077386070507</v>
      </c>
      <c r="HV10"/>
      <c r="HW10"/>
      <c r="HX10"/>
      <c r="HY10"/>
      <c r="HZ10"/>
    </row>
    <row r="11" spans="1:234" ht="14.25">
      <c r="A11" s="29" t="s">
        <v>90</v>
      </c>
      <c r="B11" s="38">
        <v>25.198759</v>
      </c>
      <c r="C11" s="13">
        <v>-27.139423439742586</v>
      </c>
      <c r="HV11"/>
      <c r="HW11"/>
      <c r="HX11"/>
      <c r="HY11"/>
      <c r="HZ11"/>
    </row>
    <row r="12" spans="1:234" ht="14.25">
      <c r="A12" s="29" t="s">
        <v>91</v>
      </c>
      <c r="B12" s="38">
        <v>208.014792</v>
      </c>
      <c r="C12" s="13">
        <v>6.172247055744151</v>
      </c>
      <c r="HV12"/>
      <c r="HW12"/>
      <c r="HX12"/>
      <c r="HY12"/>
      <c r="HZ12"/>
    </row>
    <row r="13" spans="1:234" ht="14.25">
      <c r="A13" s="29" t="s">
        <v>92</v>
      </c>
      <c r="B13" s="38">
        <v>19.90475</v>
      </c>
      <c r="C13" s="13">
        <v>16.31022292342304</v>
      </c>
      <c r="HV13"/>
      <c r="HW13"/>
      <c r="HX13"/>
      <c r="HY13"/>
      <c r="HZ13"/>
    </row>
    <row r="14" spans="1:234" ht="14.25">
      <c r="A14" s="29" t="s">
        <v>93</v>
      </c>
      <c r="B14" s="38">
        <v>57.776824</v>
      </c>
      <c r="C14" s="13">
        <v>1.3576923279341884</v>
      </c>
      <c r="HV14"/>
      <c r="HW14"/>
      <c r="HX14"/>
      <c r="HY14"/>
      <c r="HZ14"/>
    </row>
    <row r="15" spans="1:234" ht="14.25">
      <c r="A15" s="29" t="s">
        <v>94</v>
      </c>
      <c r="B15" s="38">
        <v>16.4008</v>
      </c>
      <c r="C15" s="13">
        <v>0.5931023484890403</v>
      </c>
      <c r="HV15"/>
      <c r="HW15"/>
      <c r="HX15"/>
      <c r="HY15"/>
      <c r="HZ15"/>
    </row>
    <row r="16" spans="1:234" ht="14.25">
      <c r="A16" s="29" t="s">
        <v>95</v>
      </c>
      <c r="B16" s="38">
        <v>104.2531</v>
      </c>
      <c r="C16" s="13">
        <v>9.42955570297346</v>
      </c>
      <c r="HV16"/>
      <c r="HW16"/>
      <c r="HX16"/>
      <c r="HY16"/>
      <c r="HZ16"/>
    </row>
    <row r="17" spans="1:234" ht="14.25">
      <c r="A17" s="29" t="s">
        <v>96</v>
      </c>
      <c r="B17" s="38">
        <v>142.4365</v>
      </c>
      <c r="C17" s="13">
        <v>8.869846813365328</v>
      </c>
      <c r="HV17"/>
      <c r="HW17"/>
      <c r="HX17"/>
      <c r="HY17"/>
      <c r="HZ17"/>
    </row>
    <row r="18" spans="1:234" ht="14.25">
      <c r="A18" s="29" t="s">
        <v>97</v>
      </c>
      <c r="B18" s="38">
        <v>3.6288300000000002</v>
      </c>
      <c r="C18" s="13">
        <v>5.468702316699961</v>
      </c>
      <c r="HV18"/>
      <c r="HW18"/>
      <c r="HX18"/>
      <c r="HY18"/>
      <c r="HZ18"/>
    </row>
    <row r="19" spans="1:234" ht="14.25">
      <c r="A19" s="29" t="s">
        <v>98</v>
      </c>
      <c r="B19" s="38">
        <v>129.5548</v>
      </c>
      <c r="C19" s="13">
        <v>-10.457462131579447</v>
      </c>
      <c r="HV19"/>
      <c r="HW19"/>
      <c r="HX19"/>
      <c r="HY19"/>
      <c r="HZ19"/>
    </row>
    <row r="20" spans="1:234" ht="14.25">
      <c r="A20" s="29" t="s">
        <v>99</v>
      </c>
      <c r="B20" s="38">
        <v>0.3772</v>
      </c>
      <c r="C20" s="13">
        <v>2.555736813485595</v>
      </c>
      <c r="HV20"/>
      <c r="HW20"/>
      <c r="HX20"/>
      <c r="HY20"/>
      <c r="HZ20"/>
    </row>
    <row r="21" spans="1:234" ht="14.25">
      <c r="A21" s="29" t="s">
        <v>100</v>
      </c>
      <c r="B21" s="38">
        <v>4.2946</v>
      </c>
      <c r="C21" s="13">
        <v>6.990533134030883</v>
      </c>
      <c r="HV21"/>
      <c r="HW21"/>
      <c r="HX21"/>
      <c r="HY21"/>
      <c r="HZ21"/>
    </row>
    <row r="22" spans="1:234" ht="14.25">
      <c r="A22" s="20" t="s">
        <v>101</v>
      </c>
      <c r="B22" s="42">
        <v>1432.13</v>
      </c>
      <c r="C22" s="31">
        <v>17.662572402744118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C18"/>
  <sheetViews>
    <sheetView tabSelected="1" zoomScaleSheetLayoutView="100" zoomScalePageLayoutView="0" workbookViewId="0" topLeftCell="A1">
      <selection activeCell="B21" sqref="B21"/>
    </sheetView>
  </sheetViews>
  <sheetFormatPr defaultColWidth="9.00390625" defaultRowHeight="14.25"/>
  <cols>
    <col min="1" max="1" width="17.00390625" style="0" customWidth="1"/>
    <col min="2" max="2" width="12.125" style="2" customWidth="1"/>
    <col min="3" max="3" width="8.25390625" style="0" customWidth="1"/>
  </cols>
  <sheetData>
    <row r="1" spans="1:3" ht="14.25">
      <c r="A1" s="19" t="s">
        <v>102</v>
      </c>
      <c r="B1" s="5"/>
      <c r="C1" s="5"/>
    </row>
    <row r="2" spans="1:3" ht="14.25">
      <c r="A2" s="43"/>
      <c r="B2" s="320" t="s">
        <v>538</v>
      </c>
      <c r="C2" s="43" t="s">
        <v>103</v>
      </c>
    </row>
    <row r="3" spans="1:3" ht="14.25">
      <c r="A3" s="20"/>
      <c r="B3" s="321"/>
      <c r="C3" s="9" t="s">
        <v>104</v>
      </c>
    </row>
    <row r="4" spans="1:3" ht="14.25">
      <c r="A4" s="5" t="s">
        <v>105</v>
      </c>
      <c r="B4" s="22">
        <v>188.45057</v>
      </c>
      <c r="C4" s="15">
        <v>-1.17</v>
      </c>
    </row>
    <row r="5" spans="1:3" ht="14.25">
      <c r="A5" s="44" t="s">
        <v>106</v>
      </c>
      <c r="B5" s="16">
        <v>45.28962</v>
      </c>
      <c r="C5" s="15">
        <v>-2.85</v>
      </c>
    </row>
    <row r="6" spans="1:3" ht="14.25">
      <c r="A6" s="44" t="s">
        <v>107</v>
      </c>
      <c r="B6" s="38">
        <v>143.16095</v>
      </c>
      <c r="C6" s="13">
        <v>-0.63</v>
      </c>
    </row>
    <row r="7" spans="1:3" ht="14.25">
      <c r="A7" s="44" t="s">
        <v>108</v>
      </c>
      <c r="B7" s="38">
        <v>61.01874</v>
      </c>
      <c r="C7" s="13">
        <v>-12</v>
      </c>
    </row>
    <row r="8" spans="1:3" ht="14.25">
      <c r="A8" s="5" t="s">
        <v>109</v>
      </c>
      <c r="B8" s="38">
        <v>9.51619</v>
      </c>
      <c r="C8" s="13">
        <v>69.37</v>
      </c>
    </row>
    <row r="9" spans="1:3" ht="14.25">
      <c r="A9" s="44" t="s">
        <v>106</v>
      </c>
      <c r="B9" s="38">
        <v>1.42672</v>
      </c>
      <c r="C9" s="13">
        <v>1.06</v>
      </c>
    </row>
    <row r="10" spans="1:3" ht="14.25">
      <c r="A10" s="44" t="s">
        <v>107</v>
      </c>
      <c r="B10" s="38">
        <v>8.08947</v>
      </c>
      <c r="C10" s="13">
        <v>92.29</v>
      </c>
    </row>
    <row r="11" spans="1:3" ht="14.25">
      <c r="A11" s="44" t="s">
        <v>108</v>
      </c>
      <c r="B11" s="38">
        <v>5.14476</v>
      </c>
      <c r="C11" s="13">
        <v>247.66</v>
      </c>
    </row>
    <row r="12" spans="1:3" ht="14.25">
      <c r="A12" s="46" t="s">
        <v>110</v>
      </c>
      <c r="B12" s="38">
        <v>0.64835</v>
      </c>
      <c r="C12" s="13">
        <v>13.5</v>
      </c>
    </row>
    <row r="13" spans="1:3" ht="14.25">
      <c r="A13" s="44" t="s">
        <v>106</v>
      </c>
      <c r="B13" s="38">
        <v>0.27273000000000003</v>
      </c>
      <c r="C13" s="13">
        <v>17.59</v>
      </c>
    </row>
    <row r="14" spans="1:3" ht="14.25">
      <c r="A14" s="44" t="s">
        <v>107</v>
      </c>
      <c r="B14" s="38">
        <v>0.37562</v>
      </c>
      <c r="C14" s="13">
        <v>10.71</v>
      </c>
    </row>
    <row r="15" spans="1:3" ht="14.25">
      <c r="A15" s="44" t="s">
        <v>108</v>
      </c>
      <c r="B15" s="38">
        <v>0.31526</v>
      </c>
      <c r="C15" s="13">
        <v>4.14</v>
      </c>
    </row>
    <row r="16" spans="1:3" ht="14.25" customHeight="1">
      <c r="A16" s="29" t="s">
        <v>111</v>
      </c>
      <c r="B16" s="38">
        <v>12.47</v>
      </c>
      <c r="C16" s="45">
        <v>-1.46</v>
      </c>
    </row>
    <row r="17" spans="1:3" ht="14.25">
      <c r="A17" s="29" t="s">
        <v>608</v>
      </c>
      <c r="B17" s="22">
        <v>65.77913000000001</v>
      </c>
      <c r="C17" s="13">
        <v>32.24</v>
      </c>
    </row>
    <row r="18" spans="1:3" ht="14.25">
      <c r="A18" s="35" t="s">
        <v>112</v>
      </c>
      <c r="B18" s="47">
        <v>23.19783</v>
      </c>
      <c r="C18" s="31">
        <v>-1.9</v>
      </c>
    </row>
  </sheetData>
  <sheetProtection/>
  <mergeCells count="1">
    <mergeCell ref="B2:B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27.00390625" style="239" customWidth="1"/>
    <col min="2" max="2" width="9.25390625" style="239" customWidth="1"/>
    <col min="3" max="3" width="9.00390625" style="239" customWidth="1"/>
  </cols>
  <sheetData>
    <row r="1" spans="1:3" ht="19.5" customHeight="1">
      <c r="A1" s="322" t="s">
        <v>587</v>
      </c>
      <c r="B1" s="323"/>
      <c r="C1" s="323"/>
    </row>
    <row r="2" spans="1:3" ht="14.25">
      <c r="A2" s="295" t="s">
        <v>588</v>
      </c>
      <c r="B2" s="295" t="s">
        <v>589</v>
      </c>
      <c r="C2" s="295" t="s">
        <v>590</v>
      </c>
    </row>
    <row r="3" spans="1:3" ht="14.25">
      <c r="A3" s="296" t="s">
        <v>599</v>
      </c>
      <c r="B3" s="298">
        <v>1122423.5</v>
      </c>
      <c r="C3" s="297">
        <v>27.61</v>
      </c>
    </row>
    <row r="4" spans="1:3" ht="14.25">
      <c r="A4" s="296" t="s">
        <v>591</v>
      </c>
      <c r="B4" s="298">
        <v>32914.7</v>
      </c>
      <c r="C4" s="297">
        <v>36.91</v>
      </c>
    </row>
    <row r="5" spans="1:3" ht="14.25">
      <c r="A5" s="296" t="s">
        <v>592</v>
      </c>
      <c r="B5" s="298">
        <v>196527.5</v>
      </c>
      <c r="C5" s="297">
        <v>6.39</v>
      </c>
    </row>
    <row r="6" spans="1:3" ht="14.25">
      <c r="A6" s="296" t="s">
        <v>593</v>
      </c>
      <c r="B6" s="298">
        <v>621415.3</v>
      </c>
      <c r="C6" s="297">
        <v>44.66</v>
      </c>
    </row>
    <row r="7" spans="1:3" ht="14.25">
      <c r="A7" s="296" t="s">
        <v>594</v>
      </c>
      <c r="B7" s="298">
        <v>31783.8</v>
      </c>
      <c r="C7" s="297">
        <v>957.66</v>
      </c>
    </row>
    <row r="8" spans="1:3" ht="14.25">
      <c r="A8" s="296" t="s">
        <v>595</v>
      </c>
      <c r="B8" s="298">
        <v>222040.8</v>
      </c>
      <c r="C8" s="297">
        <v>-2.68</v>
      </c>
    </row>
    <row r="9" spans="1:3" ht="14.25">
      <c r="A9" s="296" t="s">
        <v>596</v>
      </c>
      <c r="B9" s="298">
        <v>3406.8</v>
      </c>
      <c r="C9" s="297">
        <v>449.75</v>
      </c>
    </row>
    <row r="10" spans="1:3" ht="14.25">
      <c r="A10" s="296" t="s">
        <v>597</v>
      </c>
      <c r="B10" s="298">
        <v>8107.1</v>
      </c>
      <c r="C10" s="297">
        <v>40.88</v>
      </c>
    </row>
    <row r="11" spans="1:3" ht="14.25">
      <c r="A11" s="296" t="s">
        <v>598</v>
      </c>
      <c r="B11" s="298">
        <v>6227.5</v>
      </c>
      <c r="C11" s="297">
        <v>69.67</v>
      </c>
    </row>
    <row r="12" spans="1:3" ht="14.25">
      <c r="A12" s="324" t="s">
        <v>600</v>
      </c>
      <c r="B12" s="325"/>
      <c r="C12" s="325"/>
    </row>
  </sheetData>
  <sheetProtection/>
  <mergeCells count="2">
    <mergeCell ref="A1:C1"/>
    <mergeCell ref="A12:C12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ezstjj</Company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Administrator</cp:lastModifiedBy>
  <cp:lastPrinted>2018-04-26T03:32:33Z</cp:lastPrinted>
  <dcterms:created xsi:type="dcterms:W3CDTF">2004-03-08T06:18:38Z</dcterms:created>
  <dcterms:modified xsi:type="dcterms:W3CDTF">2023-04-26T03:10:19Z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