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5446" windowWidth="12825" windowHeight="10140" tabRatio="463" activeTab="6"/>
  </bookViews>
  <sheets>
    <sheet name="封面" sheetId="1" r:id="rId1"/>
    <sheet name="目录 " sheetId="2" r:id="rId2"/>
    <sheet name="1" sheetId="3" r:id="rId3"/>
    <sheet name="2" sheetId="4" r:id="rId4"/>
    <sheet name="3" sheetId="5" r:id="rId5"/>
    <sheet name="4" sheetId="6" r:id="rId6"/>
    <sheet name="5" sheetId="7" r:id="rId7"/>
    <sheet name="7" sheetId="8" r:id="rId8"/>
    <sheet name="8" sheetId="9" r:id="rId9"/>
    <sheet name="10" sheetId="10" r:id="rId10"/>
    <sheet name="11" sheetId="11" r:id="rId11"/>
    <sheet name="12" sheetId="12" r:id="rId12"/>
    <sheet name="14" sheetId="13" r:id="rId13"/>
    <sheet name="15" sheetId="14" r:id="rId14"/>
    <sheet name="16" sheetId="15" r:id="rId15"/>
    <sheet name="17" sheetId="16" r:id="rId16"/>
    <sheet name="18" sheetId="17" r:id="rId17"/>
    <sheet name="19" sheetId="18" r:id="rId18"/>
    <sheet name="20" sheetId="19" r:id="rId19"/>
    <sheet name="21" sheetId="20" r:id="rId20"/>
    <sheet name="22" sheetId="21" r:id="rId21"/>
    <sheet name="23" sheetId="22" r:id="rId22"/>
    <sheet name="26" sheetId="23" r:id="rId23"/>
    <sheet name="28" sheetId="24" r:id="rId24"/>
    <sheet name="29" sheetId="25" r:id="rId25"/>
    <sheet name="Sheet1" sheetId="26" r:id="rId26"/>
    <sheet name="30" sheetId="27" r:id="rId27"/>
    <sheet name="31" sheetId="28" r:id="rId28"/>
    <sheet name="32" sheetId="29" r:id="rId29"/>
    <sheet name="33" sheetId="30" r:id="rId30"/>
  </sheets>
  <externalReferences>
    <externalReference r:id="rId33"/>
    <externalReference r:id="rId34"/>
  </externalReferences>
  <definedNames/>
  <calcPr fullCalcOnLoad="1"/>
</workbook>
</file>

<file path=xl/sharedStrings.xml><?xml version="1.0" encoding="utf-8"?>
<sst xmlns="http://schemas.openxmlformats.org/spreadsheetml/2006/main" count="723" uniqueCount="517">
  <si>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</si>
  <si>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</si>
  <si>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</si>
  <si>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</si>
  <si>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</si>
  <si>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</si>
  <si>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</si>
  <si>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分行业工业增加值  工业产销率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</si>
  <si>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</si>
  <si>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</si>
  <si>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</si>
  <si>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</si>
  <si>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</si>
  <si>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</si>
  <si>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</si>
  <si>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</si>
  <si>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</si>
  <si>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</si>
  <si>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居民消费价格指数</t>
  </si>
  <si>
    <t>工业生产者出厂价格指数</t>
  </si>
  <si>
    <t>区、街主要经济指标</t>
  </si>
  <si>
    <t>七大新区主要经济指标</t>
  </si>
  <si>
    <t>全省及市、州国民经济主要指标</t>
  </si>
  <si>
    <t>武汉城市圈主要经济指标</t>
  </si>
  <si>
    <t>增长速度</t>
  </si>
  <si>
    <t>（亿元）</t>
  </si>
  <si>
    <t>（%）</t>
  </si>
  <si>
    <t>一、鄂州市生产总值（GDP）</t>
  </si>
  <si>
    <t>二、规模以上工业增加值</t>
  </si>
  <si>
    <t>三、全社会用电量(亿千瓦时）</t>
  </si>
  <si>
    <t xml:space="preserve">    #工业用电量</t>
  </si>
  <si>
    <t>四、固定资产投资</t>
  </si>
  <si>
    <t>五、社会消费品零售总额</t>
  </si>
  <si>
    <t>七、实际利用外资(万美元）</t>
  </si>
  <si>
    <t>八、财政总收入</t>
  </si>
  <si>
    <t>九、月末金融机构存款余额</t>
  </si>
  <si>
    <t>十、居民消费价格总指数（%）</t>
  </si>
  <si>
    <t>规模以上工业增加值</t>
  </si>
  <si>
    <t>增长速度（％）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</si>
  <si>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</si>
  <si>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</si>
  <si>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</si>
  <si>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</si>
  <si>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</si>
  <si>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</si>
  <si>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</si>
  <si>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</si>
  <si>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</si>
  <si>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</si>
  <si>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</si>
  <si>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</si>
  <si>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 xml:space="preserve">   中省企业</t>
  </si>
  <si>
    <t xml:space="preserve">   市直企业</t>
  </si>
  <si>
    <t xml:space="preserve">   区乡镇街企业</t>
  </si>
  <si>
    <t>分行业工业增加值  工业产销率</t>
  </si>
  <si>
    <t>分行业工业增加值</t>
  </si>
  <si>
    <t>总计</t>
  </si>
  <si>
    <t>黑色金属矿采选业</t>
  </si>
  <si>
    <t>纺织服装、服饰业</t>
  </si>
  <si>
    <t>皮革、毛皮、羽毛及其制品和制鞋业</t>
  </si>
  <si>
    <t>化学原料和化学制品制造业</t>
  </si>
  <si>
    <t>医药制造业</t>
  </si>
  <si>
    <t>橡胶和塑料制品业</t>
  </si>
  <si>
    <t>非金属矿物制品业</t>
  </si>
  <si>
    <t>黑色金属冶炼和压延加工业</t>
  </si>
  <si>
    <t>金属制品业</t>
  </si>
  <si>
    <t>通用设备制造业</t>
  </si>
  <si>
    <t>专用设备制造业</t>
  </si>
  <si>
    <t>汽车制造业</t>
  </si>
  <si>
    <t>铁路、船舶、航空航天和其他运输设备制造业</t>
  </si>
  <si>
    <t>电气机械和器材制造业</t>
  </si>
  <si>
    <t>计算机、通信和其他电子设备制造业</t>
  </si>
  <si>
    <t>电力、热力生产和供应业</t>
  </si>
  <si>
    <t>工业产销率</t>
  </si>
  <si>
    <t>工业销售产值（亿元）</t>
  </si>
  <si>
    <t xml:space="preserve">  #出口交货值</t>
  </si>
  <si>
    <t>增长速度（%）</t>
  </si>
  <si>
    <t>工业销售产值</t>
  </si>
  <si>
    <t>主要工业产品产量</t>
  </si>
  <si>
    <t>增长速度</t>
  </si>
  <si>
    <t>（万吨）</t>
  </si>
  <si>
    <t>（%）</t>
  </si>
  <si>
    <t>饲料</t>
  </si>
  <si>
    <t>食品添加剂</t>
  </si>
  <si>
    <t>纱</t>
  </si>
  <si>
    <t>服装（万件）</t>
  </si>
  <si>
    <t>化学药品原药</t>
  </si>
  <si>
    <t>中成药</t>
  </si>
  <si>
    <t>塑料制品</t>
  </si>
  <si>
    <t>硅酸盐水泥熟料</t>
  </si>
  <si>
    <t>水泥</t>
  </si>
  <si>
    <t>商品混凝土（万立方米）</t>
  </si>
  <si>
    <t>预应力混凝土桩</t>
  </si>
  <si>
    <t>耐火材料制品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</si>
  <si>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</si>
  <si>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</si>
  <si>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</si>
  <si>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</si>
  <si>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</si>
  <si>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</si>
  <si>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</si>
  <si>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>工业经济效益</t>
  </si>
  <si>
    <t>增长速度</t>
  </si>
  <si>
    <t xml:space="preserve"> （%）</t>
  </si>
  <si>
    <t>产品销售收入</t>
  </si>
  <si>
    <r>
      <t xml:space="preserve">    </t>
    </r>
    <r>
      <rPr>
        <sz val="10"/>
        <rFont val="宋体"/>
        <family val="0"/>
      </rPr>
      <t>轻工业</t>
    </r>
  </si>
  <si>
    <r>
      <t xml:space="preserve">    </t>
    </r>
    <r>
      <rPr>
        <sz val="10"/>
        <rFont val="宋体"/>
        <family val="0"/>
      </rPr>
      <t>重工业</t>
    </r>
  </si>
  <si>
    <r>
      <t xml:space="preserve">    </t>
    </r>
    <r>
      <rPr>
        <sz val="10"/>
        <rFont val="宋体"/>
        <family val="0"/>
      </rPr>
      <t>大中型企业</t>
    </r>
  </si>
  <si>
    <t>利润总额</t>
  </si>
  <si>
    <t>亏损企业亏损额</t>
  </si>
  <si>
    <t>亏损面（%）</t>
  </si>
  <si>
    <t>产存品资金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</si>
  <si>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</si>
  <si>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</si>
  <si>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</si>
  <si>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</si>
  <si>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</si>
  <si>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</si>
  <si>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</si>
  <si>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</si>
  <si>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</si>
  <si>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</si>
  <si>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</si>
  <si>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</si>
  <si>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</si>
  <si>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3.按隶属关系分 </t>
  </si>
  <si>
    <t xml:space="preserve">       #中央项目</t>
  </si>
  <si>
    <t xml:space="preserve">        地方项目</t>
  </si>
  <si>
    <t xml:space="preserve">  4.按建设性质分</t>
  </si>
  <si>
    <t xml:space="preserve">       #新建</t>
  </si>
  <si>
    <t xml:space="preserve">        扩建</t>
  </si>
  <si>
    <t xml:space="preserve">        改建和技术改造</t>
  </si>
  <si>
    <t xml:space="preserve">  5.按投资构成分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</si>
  <si>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</si>
  <si>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</si>
  <si>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</si>
  <si>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</si>
  <si>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</si>
  <si>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</si>
  <si>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</si>
  <si>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</si>
  <si>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</si>
  <si>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</si>
  <si>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</si>
  <si>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</si>
  <si>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</si>
  <si>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</si>
  <si>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</si>
  <si>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</si>
  <si>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</si>
  <si>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</si>
  <si>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</si>
  <si>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</si>
  <si>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</si>
  <si>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</si>
  <si>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</si>
  <si>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</si>
  <si>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</si>
  <si>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</si>
  <si>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</si>
  <si>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</si>
  <si>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</si>
  <si>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</si>
  <si>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</si>
  <si>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</si>
  <si>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</si>
  <si>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</si>
  <si>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</si>
  <si>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</si>
  <si>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</si>
  <si>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</si>
  <si>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</si>
  <si>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</si>
  <si>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</si>
  <si>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</si>
  <si>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</si>
  <si>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</si>
  <si>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</si>
  <si>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</si>
  <si>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</si>
  <si>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</si>
  <si>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</si>
  <si>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r>
      <t xml:space="preserve">         </t>
    </r>
    <r>
      <rPr>
        <sz val="10"/>
        <rFont val="宋体"/>
        <family val="0"/>
      </rPr>
      <t>城镇</t>
    </r>
  </si>
  <si>
    <r>
      <t xml:space="preserve">         </t>
    </r>
    <r>
      <rPr>
        <sz val="10"/>
        <rFont val="宋体"/>
        <family val="0"/>
      </rPr>
      <t>乡村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</si>
  <si>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</si>
  <si>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</si>
  <si>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r>
      <t xml:space="preserve">      </t>
    </r>
    <r>
      <rPr>
        <sz val="10"/>
        <rFont val="宋体"/>
        <family val="0"/>
      </rPr>
      <t>零售业</t>
    </r>
  </si>
  <si>
    <r>
      <t xml:space="preserve">      </t>
    </r>
    <r>
      <rPr>
        <sz val="10"/>
        <rFont val="宋体"/>
        <family val="0"/>
      </rPr>
      <t>住宿业</t>
    </r>
  </si>
  <si>
    <r>
      <t xml:space="preserve">      </t>
    </r>
    <r>
      <rPr>
        <sz val="10"/>
        <rFont val="宋体"/>
        <family val="0"/>
      </rPr>
      <t>餐饮业</t>
    </r>
  </si>
  <si>
    <r>
      <t xml:space="preserve">          </t>
    </r>
    <r>
      <rPr>
        <sz val="10"/>
        <rFont val="宋体"/>
        <family val="0"/>
      </rPr>
      <t>限额以上</t>
    </r>
  </si>
  <si>
    <r>
      <t xml:space="preserve">          </t>
    </r>
    <r>
      <rPr>
        <sz val="10"/>
        <rFont val="宋体"/>
        <family val="0"/>
      </rPr>
      <t>限额以下</t>
    </r>
  </si>
  <si>
    <t>二、对外贸易</t>
  </si>
  <si>
    <t>财政（一）</t>
  </si>
  <si>
    <t>财政收支（亿元）</t>
  </si>
  <si>
    <t>增长速度（%）</t>
  </si>
  <si>
    <t>一、财政总收入</t>
  </si>
  <si>
    <t xml:space="preserve">  #国税收入</t>
  </si>
  <si>
    <t xml:space="preserve">   地税收入</t>
  </si>
  <si>
    <t xml:space="preserve">   财政自管收入</t>
  </si>
  <si>
    <r>
      <t xml:space="preserve">  #</t>
    </r>
    <r>
      <rPr>
        <sz val="10"/>
        <rFont val="宋体"/>
        <family val="0"/>
      </rPr>
      <t>地方公共财政预算收入</t>
    </r>
  </si>
  <si>
    <t>二、财政支出（亿元）</t>
  </si>
  <si>
    <t xml:space="preserve">  公共财政预算支出</t>
  </si>
  <si>
    <t xml:space="preserve">  ＃一般公共服务支出</t>
  </si>
  <si>
    <t xml:space="preserve">    教育支出</t>
  </si>
  <si>
    <t xml:space="preserve">    社会保障和就业支出</t>
  </si>
  <si>
    <t>财政（二）</t>
  </si>
  <si>
    <t>税收收入（万元）</t>
  </si>
  <si>
    <t>税收收入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</si>
  <si>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</si>
  <si>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</si>
  <si>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</si>
  <si>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</si>
  <si>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</si>
  <si>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</si>
  <si>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</si>
  <si>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</si>
  <si>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</si>
  <si>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</si>
  <si>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金融</t>
  </si>
  <si>
    <t>金融机构本外币信贷收支</t>
  </si>
  <si>
    <t>本期余额（亿元）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</si>
  <si>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</si>
  <si>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</si>
  <si>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</si>
  <si>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</si>
  <si>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</si>
  <si>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</si>
  <si>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</si>
  <si>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</si>
  <si>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</si>
  <si>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</si>
  <si>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</si>
  <si>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</si>
  <si>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</si>
  <si>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</si>
  <si>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</si>
  <si>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</si>
  <si>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</si>
  <si>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一、内资企业</t>
  </si>
  <si>
    <t xml:space="preserve">    企业总数*</t>
  </si>
  <si>
    <t xml:space="preserve">    注册资本（金）总数*</t>
  </si>
  <si>
    <t>亿元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</si>
  <si>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</si>
  <si>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</si>
  <si>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</si>
  <si>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</si>
  <si>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>万美元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</si>
  <si>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</si>
  <si>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</si>
  <si>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</si>
  <si>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</si>
  <si>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</si>
  <si>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</si>
  <si>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</si>
  <si>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</si>
  <si>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</si>
  <si>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</si>
  <si>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</si>
  <si>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亿元</t>
  </si>
  <si>
    <t>注：本表中（*）均与上年年底相比。</t>
  </si>
  <si>
    <t>一、居民消费价格总指数</t>
  </si>
  <si>
    <r>
      <t xml:space="preserve">       1</t>
    </r>
    <r>
      <rPr>
        <sz val="10"/>
        <rFont val="宋体"/>
        <family val="0"/>
      </rPr>
      <t>、食品烟酒</t>
    </r>
  </si>
  <si>
    <r>
      <t xml:space="preserve">            </t>
    </r>
    <r>
      <rPr>
        <sz val="10"/>
        <rFont val="宋体"/>
        <family val="0"/>
      </rPr>
      <t>＃粮食</t>
    </r>
  </si>
  <si>
    <r>
      <t xml:space="preserve">                </t>
    </r>
    <r>
      <rPr>
        <sz val="10"/>
        <rFont val="宋体"/>
        <family val="0"/>
      </rPr>
      <t>菜</t>
    </r>
  </si>
  <si>
    <r>
      <t xml:space="preserve">                </t>
    </r>
    <r>
      <rPr>
        <sz val="10"/>
        <rFont val="宋体"/>
        <family val="0"/>
      </rPr>
      <t>畜肉</t>
    </r>
  </si>
  <si>
    <r>
      <t xml:space="preserve">       2</t>
    </r>
    <r>
      <rPr>
        <sz val="10"/>
        <rFont val="宋体"/>
        <family val="0"/>
      </rPr>
      <t>、衣着</t>
    </r>
  </si>
  <si>
    <r>
      <t xml:space="preserve">       3</t>
    </r>
    <r>
      <rPr>
        <sz val="10"/>
        <rFont val="宋体"/>
        <family val="0"/>
      </rPr>
      <t>、居住</t>
    </r>
  </si>
  <si>
    <r>
      <t xml:space="preserve">       4</t>
    </r>
    <r>
      <rPr>
        <sz val="10"/>
        <rFont val="宋体"/>
        <family val="0"/>
      </rPr>
      <t>、生活用品及服务</t>
    </r>
  </si>
  <si>
    <r>
      <t xml:space="preserve">       5</t>
    </r>
    <r>
      <rPr>
        <sz val="10"/>
        <rFont val="宋体"/>
        <family val="0"/>
      </rPr>
      <t>、交通和通信</t>
    </r>
  </si>
  <si>
    <r>
      <t xml:space="preserve">       6</t>
    </r>
    <r>
      <rPr>
        <sz val="10"/>
        <rFont val="宋体"/>
        <family val="0"/>
      </rPr>
      <t>、教育文化和娱乐</t>
    </r>
  </si>
  <si>
    <r>
      <t xml:space="preserve">       7</t>
    </r>
    <r>
      <rPr>
        <sz val="10"/>
        <rFont val="宋体"/>
        <family val="0"/>
      </rPr>
      <t>、医疗保健</t>
    </r>
  </si>
  <si>
    <r>
      <t xml:space="preserve">       8</t>
    </r>
    <r>
      <rPr>
        <sz val="10"/>
        <rFont val="宋体"/>
        <family val="0"/>
      </rPr>
      <t>、其他用品服务</t>
    </r>
  </si>
  <si>
    <t>二、商品零售价格总指数</t>
  </si>
  <si>
    <t xml:space="preserve"> </t>
  </si>
  <si>
    <t>工业生产者出厂价格指数</t>
  </si>
  <si>
    <t>工业生产者出厂价格总指数</t>
  </si>
  <si>
    <t xml:space="preserve">  1、黑色金属矿采选业</t>
  </si>
  <si>
    <t xml:space="preserve">  2、农副食品加工业</t>
  </si>
  <si>
    <t xml:space="preserve">  3、化学原料和化学制品业</t>
  </si>
  <si>
    <t xml:space="preserve">  4、医药制造业</t>
  </si>
  <si>
    <t xml:space="preserve">  5、橡胶和塑料制品业</t>
  </si>
  <si>
    <t xml:space="preserve">  6、非金属矿物制品业</t>
  </si>
  <si>
    <t xml:space="preserve">  8、金属制品业</t>
  </si>
  <si>
    <t xml:space="preserve">  9、通用设备制造业</t>
  </si>
  <si>
    <t xml:space="preserve">  10、电气机械和器材制造业</t>
  </si>
  <si>
    <t xml:space="preserve">  11、计算机、通信和其他设备制造业</t>
  </si>
  <si>
    <t xml:space="preserve">  12、电力、热力生产和供应业</t>
  </si>
  <si>
    <t>区、街主要经济指标（一）</t>
  </si>
  <si>
    <t>规模以上工业增加值</t>
  </si>
  <si>
    <t>全      市</t>
  </si>
  <si>
    <t>鄂  城  区</t>
  </si>
  <si>
    <t>华  容  区</t>
  </si>
  <si>
    <t>梁 子湖 区</t>
  </si>
  <si>
    <t>葛店开发区</t>
  </si>
  <si>
    <t>鄂州开发区</t>
  </si>
  <si>
    <t>凤 凰 街 道</t>
  </si>
  <si>
    <t>—</t>
  </si>
  <si>
    <t>古 楼 街 道</t>
  </si>
  <si>
    <t>西 山 街 道</t>
  </si>
  <si>
    <t>固定资产投资</t>
  </si>
  <si>
    <r>
      <t xml:space="preserve">  </t>
    </r>
    <r>
      <rPr>
        <b/>
        <sz val="10"/>
        <rFont val="宋体"/>
        <family val="0"/>
      </rPr>
      <t>（％）</t>
    </r>
  </si>
  <si>
    <t>区、街主要经济指标（二）</t>
  </si>
  <si>
    <t>财政总收入</t>
  </si>
  <si>
    <t>（万元）</t>
  </si>
  <si>
    <t>（％）</t>
  </si>
  <si>
    <t>全  市</t>
  </si>
  <si>
    <t>鄂城区</t>
  </si>
  <si>
    <t>华容区</t>
  </si>
  <si>
    <t>梁子湖区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</si>
  <si>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</si>
  <si>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</si>
  <si>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七大新区主要经济指标（一）</t>
  </si>
  <si>
    <t>规模以上工业增加值</t>
  </si>
  <si>
    <r>
      <t xml:space="preserve">  </t>
    </r>
    <r>
      <rPr>
        <b/>
        <sz val="10"/>
        <rFont val="宋体"/>
        <family val="0"/>
      </rPr>
      <t>（％）</t>
    </r>
  </si>
  <si>
    <t>合  计</t>
  </si>
  <si>
    <t>鄂城新区</t>
  </si>
  <si>
    <t>花湖新区</t>
  </si>
  <si>
    <t>红莲湖新区</t>
  </si>
  <si>
    <t>三江港新区</t>
  </si>
  <si>
    <t>梧桐湖新区</t>
  </si>
  <si>
    <t>七大新区主要经济指标（二）</t>
  </si>
  <si>
    <t>限上社会消费品零售总额</t>
  </si>
  <si>
    <r>
      <t xml:space="preserve">  </t>
    </r>
    <r>
      <rPr>
        <b/>
        <sz val="10"/>
        <rFont val="宋体"/>
        <family val="0"/>
      </rPr>
      <t>（％）</t>
    </r>
  </si>
  <si>
    <t>—</t>
  </si>
  <si>
    <t>—</t>
  </si>
  <si>
    <t>税收收入</t>
  </si>
  <si>
    <t xml:space="preserve"> 增长速度</t>
  </si>
  <si>
    <t>速度位次</t>
  </si>
  <si>
    <t>（亿元）</t>
  </si>
  <si>
    <t>全    省</t>
  </si>
  <si>
    <t>＃武汉市</t>
  </si>
  <si>
    <t xml:space="preserve">  鄂州市</t>
  </si>
  <si>
    <t>规上工业增加值增长速度</t>
  </si>
  <si>
    <t>—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</si>
  <si>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</si>
  <si>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</si>
  <si>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</si>
  <si>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</si>
  <si>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</si>
  <si>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</si>
  <si>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</si>
  <si>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</si>
  <si>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</si>
  <si>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</si>
  <si>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</si>
  <si>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</si>
  <si>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</si>
  <si>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</si>
  <si>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固定资产投资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</si>
  <si>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</si>
  <si>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</si>
  <si>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</si>
  <si>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</si>
  <si>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</si>
  <si>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</si>
  <si>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</si>
  <si>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</si>
  <si>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</si>
  <si>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</si>
  <si>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</si>
  <si>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</si>
  <si>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</si>
  <si>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</si>
  <si>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社会消费品零售总额</t>
  </si>
  <si>
    <t xml:space="preserve"> 速度位次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</si>
  <si>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</si>
  <si>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</si>
  <si>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</si>
  <si>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</si>
  <si>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</si>
  <si>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</si>
  <si>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</si>
  <si>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</si>
  <si>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</si>
  <si>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</si>
  <si>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</si>
  <si>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</si>
  <si>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</si>
  <si>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 </t>
    </r>
    <r>
      <rPr>
        <sz val="10"/>
        <rFont val="宋体"/>
        <family val="0"/>
      </rPr>
      <t>天门市</t>
    </r>
  </si>
  <si>
    <t>地方公共财政预算收入</t>
  </si>
  <si>
    <t>（％）</t>
  </si>
  <si>
    <r>
      <t xml:space="preserve">    </t>
    </r>
    <r>
      <rPr>
        <sz val="10"/>
        <rFont val="宋体"/>
        <family val="0"/>
      </rPr>
      <t>黄石市</t>
    </r>
  </si>
  <si>
    <r>
      <t xml:space="preserve">    </t>
    </r>
    <r>
      <rPr>
        <sz val="10"/>
        <rFont val="宋体"/>
        <family val="0"/>
      </rPr>
      <t>十堰市</t>
    </r>
  </si>
  <si>
    <r>
      <t xml:space="preserve">    </t>
    </r>
    <r>
      <rPr>
        <sz val="10"/>
        <rFont val="宋体"/>
        <family val="0"/>
      </rPr>
      <t>宜昌市</t>
    </r>
  </si>
  <si>
    <r>
      <t xml:space="preserve">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</si>
  <si>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荆门市</t>
    </r>
  </si>
  <si>
    <r>
      <t xml:space="preserve">    </t>
    </r>
    <r>
      <rPr>
        <sz val="10"/>
        <rFont val="宋体"/>
        <family val="0"/>
      </rPr>
      <t>孝感市</t>
    </r>
  </si>
  <si>
    <r>
      <t xml:space="preserve">    </t>
    </r>
    <r>
      <rPr>
        <sz val="10"/>
        <rFont val="宋体"/>
        <family val="0"/>
      </rPr>
      <t>荆州市</t>
    </r>
  </si>
  <si>
    <r>
      <t xml:space="preserve">    </t>
    </r>
    <r>
      <rPr>
        <sz val="10"/>
        <rFont val="宋体"/>
        <family val="0"/>
      </rPr>
      <t>黄冈市</t>
    </r>
  </si>
  <si>
    <r>
      <t xml:space="preserve">    </t>
    </r>
    <r>
      <rPr>
        <sz val="10"/>
        <rFont val="宋体"/>
        <family val="0"/>
      </rPr>
      <t>咸宁市</t>
    </r>
  </si>
  <si>
    <r>
      <t xml:space="preserve">    </t>
    </r>
    <r>
      <rPr>
        <sz val="10"/>
        <rFont val="宋体"/>
        <family val="0"/>
      </rPr>
      <t>随州市</t>
    </r>
  </si>
  <si>
    <r>
      <t xml:space="preserve">    </t>
    </r>
    <r>
      <rPr>
        <sz val="10"/>
        <rFont val="宋体"/>
        <family val="0"/>
      </rPr>
      <t>恩施州</t>
    </r>
  </si>
  <si>
    <r>
      <t xml:space="preserve">    </t>
    </r>
    <r>
      <rPr>
        <sz val="10"/>
        <rFont val="宋体"/>
        <family val="0"/>
      </rPr>
      <t>仙桃市</t>
    </r>
  </si>
  <si>
    <r>
      <t xml:space="preserve">    </t>
    </r>
    <r>
      <rPr>
        <sz val="10"/>
        <rFont val="宋体"/>
        <family val="0"/>
      </rPr>
      <t>潜江市</t>
    </r>
  </si>
  <si>
    <r>
      <t xml:space="preserve">   </t>
    </r>
    <r>
      <rPr>
        <sz val="10"/>
        <rFont val="宋体"/>
        <family val="0"/>
      </rPr>
      <t>天门市</t>
    </r>
  </si>
  <si>
    <t>增长速度</t>
  </si>
  <si>
    <t>（亿千瓦时）</t>
  </si>
  <si>
    <t xml:space="preserve"> 武汉城市圈主要经济指标（一）</t>
  </si>
  <si>
    <t xml:space="preserve"> </t>
  </si>
  <si>
    <t>规上工业增加值</t>
  </si>
  <si>
    <t xml:space="preserve"> （％）</t>
  </si>
  <si>
    <t>武汉城市圈合计</t>
  </si>
  <si>
    <t>—</t>
  </si>
  <si>
    <t>＃武汉市</t>
  </si>
  <si>
    <t xml:space="preserve">  黄石市</t>
  </si>
  <si>
    <t xml:space="preserve">  鄂州市</t>
  </si>
  <si>
    <t xml:space="preserve">  孝感市</t>
  </si>
  <si>
    <t xml:space="preserve">  黄冈市</t>
  </si>
  <si>
    <t xml:space="preserve">  咸宁市</t>
  </si>
  <si>
    <t xml:space="preserve">  仙桃市</t>
  </si>
  <si>
    <t xml:space="preserve">  潜江市</t>
  </si>
  <si>
    <t xml:space="preserve">  天门市</t>
  </si>
  <si>
    <t xml:space="preserve"> </t>
  </si>
  <si>
    <t>地方公共财政预算收入</t>
  </si>
  <si>
    <t xml:space="preserve"> 武汉城市圈国民经济主要指标（二）</t>
  </si>
  <si>
    <t>固定资产投资</t>
  </si>
  <si>
    <t>武汉城市圈合计</t>
  </si>
  <si>
    <t>—</t>
  </si>
  <si>
    <t xml:space="preserve"> </t>
  </si>
  <si>
    <t xml:space="preserve"> </t>
  </si>
  <si>
    <t xml:space="preserve"> </t>
  </si>
  <si>
    <t xml:space="preserve">    #进口</t>
  </si>
  <si>
    <t xml:space="preserve">     出口</t>
  </si>
  <si>
    <t>六、进出口总值</t>
  </si>
  <si>
    <t>工业产销率(±百分点）</t>
  </si>
  <si>
    <t>全省分地区工业用电量</t>
  </si>
  <si>
    <t xml:space="preserve">   外商实际到资（万美元）</t>
  </si>
  <si>
    <t xml:space="preserve">   海关出口总值（万美元）</t>
  </si>
  <si>
    <t>（上年同期=100）</t>
  </si>
  <si>
    <t xml:space="preserve">    荆门市</t>
  </si>
  <si>
    <t xml:space="preserve">    孝感市</t>
  </si>
  <si>
    <t xml:space="preserve">    荆州市</t>
  </si>
  <si>
    <t xml:space="preserve">    黄冈市</t>
  </si>
  <si>
    <t xml:space="preserve">    咸宁市</t>
  </si>
  <si>
    <t xml:space="preserve">    随州市</t>
  </si>
  <si>
    <t xml:space="preserve">    仙桃市</t>
  </si>
  <si>
    <t xml:space="preserve">    潜江市</t>
  </si>
  <si>
    <t xml:space="preserve">    天门市</t>
  </si>
  <si>
    <t>财政总收入</t>
  </si>
  <si>
    <t>（%）</t>
  </si>
  <si>
    <t>（亿元）</t>
  </si>
  <si>
    <t>全   市</t>
  </si>
  <si>
    <t>科学研究、技术服务和地质勘查业</t>
  </si>
  <si>
    <t>水利、环境和公共设施管理业</t>
  </si>
  <si>
    <t>武汉城市圈合计</t>
  </si>
  <si>
    <t>居民消费价格指数</t>
  </si>
  <si>
    <t xml:space="preserve">   #地方公共财政预算收入</t>
  </si>
  <si>
    <t xml:space="preserve">     #税收收入</t>
  </si>
  <si>
    <t xml:space="preserve">   地方财政支出</t>
  </si>
  <si>
    <t xml:space="preserve">  7、黑色金属冶炼和压延业</t>
  </si>
  <si>
    <r>
      <t>全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宋体"/>
        <family val="0"/>
      </rPr>
      <t>市</t>
    </r>
  </si>
  <si>
    <t>全省及市、州国民经济主要指标（三）</t>
  </si>
  <si>
    <t>国际组织</t>
  </si>
  <si>
    <t xml:space="preserve"> 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</si>
  <si>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</si>
  <si>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</si>
  <si>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</si>
  <si>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 xml:space="preserve">       (一季度）</t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</si>
  <si>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</si>
  <si>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</si>
  <si>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</si>
  <si>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</si>
  <si>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增长速度（％）</t>
  </si>
  <si>
    <t>工业产销率（%）</t>
  </si>
  <si>
    <t>—</t>
  </si>
  <si>
    <t>全省及市、州国民经济主要指标（五）</t>
  </si>
  <si>
    <t>注：按国家统计制度规定，规模以上工业增加值、固定资产投资不公布总量。</t>
  </si>
  <si>
    <t>注：本表中数据为全省统一价格指数。</t>
  </si>
  <si>
    <t xml:space="preserve">   月末金融机构贷款余额</t>
  </si>
  <si>
    <t xml:space="preserve">    鄂州市</t>
  </si>
  <si>
    <t>二〇一八年五月</t>
  </si>
  <si>
    <t>1-4月</t>
  </si>
  <si>
    <r>
      <t>1-</t>
    </r>
    <r>
      <rPr>
        <b/>
        <sz val="10"/>
        <rFont val="宋体"/>
        <family val="0"/>
      </rPr>
      <t>4月</t>
    </r>
  </si>
  <si>
    <r>
      <t>1-</t>
    </r>
    <r>
      <rPr>
        <b/>
        <sz val="10"/>
        <rFont val="宋体"/>
        <family val="0"/>
      </rPr>
      <t>3月          (亿元）</t>
    </r>
  </si>
  <si>
    <t>1-4月增长速度</t>
  </si>
  <si>
    <r>
      <t>1-</t>
    </r>
    <r>
      <rPr>
        <b/>
        <sz val="10"/>
        <rFont val="宋体"/>
        <family val="0"/>
      </rPr>
      <t>4月     （亿元）</t>
    </r>
  </si>
  <si>
    <t>4月</t>
  </si>
  <si>
    <r>
      <t>1-</t>
    </r>
    <r>
      <rPr>
        <b/>
        <sz val="10"/>
        <rFont val="宋体"/>
        <family val="0"/>
      </rPr>
      <t>4月增长速度</t>
    </r>
  </si>
  <si>
    <t xml:space="preserve"> 1-4月增长速度</t>
  </si>
  <si>
    <r>
      <t>1-</t>
    </r>
    <r>
      <rPr>
        <b/>
        <sz val="10"/>
        <rFont val="宋体"/>
        <family val="0"/>
      </rPr>
      <t>4月速度</t>
    </r>
  </si>
  <si>
    <t xml:space="preserve">全省及市、州国民经济主要指标（一） </t>
  </si>
  <si>
    <t>全省及市、州国民经济主要指标（二）</t>
  </si>
  <si>
    <t>全省及市、州国民经济主要指标（四）</t>
  </si>
  <si>
    <t>全省及市、州国民经济主要指标（六）</t>
  </si>
  <si>
    <t>工业生产者购进价格总指数</t>
  </si>
  <si>
    <t>全增</t>
  </si>
  <si>
    <r>
      <t xml:space="preserve">    </t>
    </r>
    <r>
      <rPr>
        <sz val="10"/>
        <rFont val="宋体"/>
        <family val="0"/>
      </rPr>
      <t>神农架林区</t>
    </r>
  </si>
  <si>
    <t>＃武汉市</t>
  </si>
  <si>
    <r>
      <t xml:space="preserve">      </t>
    </r>
    <r>
      <rPr>
        <sz val="10"/>
        <rFont val="宋体"/>
        <family val="0"/>
      </rPr>
      <t>神农架林区</t>
    </r>
  </si>
  <si>
    <r>
      <t xml:space="preserve">      </t>
    </r>
    <r>
      <rPr>
        <sz val="10"/>
        <rFont val="宋体"/>
        <family val="0"/>
      </rPr>
      <t>批发业</t>
    </r>
  </si>
  <si>
    <r>
      <t xml:space="preserve">           </t>
    </r>
    <r>
      <rPr>
        <sz val="10"/>
        <rFont val="宋体"/>
        <family val="0"/>
      </rPr>
      <t>黄石市</t>
    </r>
    <r>
      <rPr>
        <sz val="10"/>
        <rFont val="Times New Roman"/>
        <family val="1"/>
      </rPr>
      <t xml:space="preserve">    </t>
    </r>
  </si>
  <si>
    <r>
      <t xml:space="preserve">           </t>
    </r>
    <r>
      <rPr>
        <sz val="10"/>
        <rFont val="宋体"/>
        <family val="0"/>
      </rPr>
      <t>十堰市</t>
    </r>
  </si>
  <si>
    <r>
      <t xml:space="preserve">           </t>
    </r>
    <r>
      <rPr>
        <sz val="10"/>
        <rFont val="宋体"/>
        <family val="0"/>
      </rPr>
      <t>宜昌市</t>
    </r>
  </si>
  <si>
    <r>
      <t xml:space="preserve">           </t>
    </r>
    <r>
      <rPr>
        <sz val="10"/>
        <rFont val="宋体"/>
        <family val="0"/>
      </rPr>
      <t>襄阳市</t>
    </r>
  </si>
  <si>
    <r>
      <t xml:space="preserve">    </t>
    </r>
    <r>
      <rPr>
        <sz val="10"/>
        <rFont val="宋体"/>
        <family val="0"/>
      </rPr>
      <t>神农架林区</t>
    </r>
  </si>
  <si>
    <r>
      <t xml:space="preserve">           </t>
    </r>
    <r>
      <rPr>
        <b/>
        <sz val="10"/>
        <rFont val="宋体"/>
        <family val="0"/>
      </rPr>
      <t>鄂州市</t>
    </r>
  </si>
  <si>
    <r>
      <t xml:space="preserve">           </t>
    </r>
    <r>
      <rPr>
        <sz val="10"/>
        <rFont val="宋体"/>
        <family val="0"/>
      </rPr>
      <t>荆门市</t>
    </r>
  </si>
  <si>
    <r>
      <t xml:space="preserve">           </t>
    </r>
    <r>
      <rPr>
        <sz val="10"/>
        <rFont val="宋体"/>
        <family val="0"/>
      </rPr>
      <t>孝感市</t>
    </r>
  </si>
  <si>
    <r>
      <t xml:space="preserve">           </t>
    </r>
    <r>
      <rPr>
        <sz val="10"/>
        <rFont val="宋体"/>
        <family val="0"/>
      </rPr>
      <t>荆州市</t>
    </r>
  </si>
  <si>
    <r>
      <t xml:space="preserve">           </t>
    </r>
    <r>
      <rPr>
        <sz val="10"/>
        <rFont val="宋体"/>
        <family val="0"/>
      </rPr>
      <t>黄冈市</t>
    </r>
  </si>
  <si>
    <r>
      <t xml:space="preserve">           </t>
    </r>
    <r>
      <rPr>
        <sz val="10"/>
        <rFont val="宋体"/>
        <family val="0"/>
      </rPr>
      <t>咸宁市</t>
    </r>
  </si>
  <si>
    <r>
      <t xml:space="preserve">            </t>
    </r>
    <r>
      <rPr>
        <sz val="10"/>
        <rFont val="宋体"/>
        <family val="0"/>
      </rPr>
      <t>随州市</t>
    </r>
  </si>
  <si>
    <r>
      <t xml:space="preserve">           </t>
    </r>
    <r>
      <rPr>
        <sz val="10"/>
        <rFont val="宋体"/>
        <family val="0"/>
      </rPr>
      <t>恩施州</t>
    </r>
  </si>
  <si>
    <r>
      <t xml:space="preserve">           </t>
    </r>
    <r>
      <rPr>
        <sz val="10"/>
        <rFont val="宋体"/>
        <family val="0"/>
      </rPr>
      <t>仙桃市</t>
    </r>
  </si>
  <si>
    <r>
      <t xml:space="preserve">           </t>
    </r>
    <r>
      <rPr>
        <sz val="10"/>
        <rFont val="宋体"/>
        <family val="0"/>
      </rPr>
      <t>潜江市</t>
    </r>
  </si>
  <si>
    <r>
      <t xml:space="preserve">           </t>
    </r>
    <r>
      <rPr>
        <sz val="10"/>
        <rFont val="宋体"/>
        <family val="0"/>
      </rPr>
      <t>天门市</t>
    </r>
  </si>
  <si>
    <r>
      <t xml:space="preserve">       </t>
    </r>
    <r>
      <rPr>
        <sz val="10"/>
        <rFont val="宋体"/>
        <family val="0"/>
      </rPr>
      <t>神农架林区</t>
    </r>
  </si>
  <si>
    <t xml:space="preserve">  ＃武汉市</t>
  </si>
  <si>
    <t xml:space="preserve">  全    省</t>
  </si>
  <si>
    <r>
      <t xml:space="preserve">    </t>
    </r>
    <r>
      <rPr>
        <b/>
        <sz val="10"/>
        <rFont val="宋体"/>
        <family val="0"/>
      </rPr>
      <t>鄂州市</t>
    </r>
  </si>
  <si>
    <t xml:space="preserve">    恩施州</t>
  </si>
  <si>
    <t xml:space="preserve">   #武汉市</t>
  </si>
  <si>
    <t xml:space="preserve">    黄石市    </t>
  </si>
  <si>
    <t xml:space="preserve">    十堰市</t>
  </si>
  <si>
    <t xml:space="preserve">    宜昌市</t>
  </si>
  <si>
    <t xml:space="preserve">    襄阳市</t>
  </si>
  <si>
    <t>应收账款余额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</si>
</sst>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</numFmts>
  <fonts count="72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8"/>
      <name val="楷体_GB2312"/>
      <family val="3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sz val="9"/>
      <color indexed="8"/>
      <name val="SimSun"/>
      <family val="0"/>
    </font>
    <font>
      <b/>
      <sz val="10"/>
      <name val="Times New Roman"/>
      <family val="1"/>
    </font>
    <font>
      <b/>
      <sz val="10"/>
      <color indexed="8"/>
      <name val="SimSun"/>
      <family val="0"/>
    </font>
    <font>
      <sz val="10"/>
      <name val="Times New Roman"/>
      <family val="1"/>
    </font>
    <font>
      <i/>
      <sz val="10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sz val="12"/>
      <name val="仿宋_GB2312"/>
      <family val="3"/>
    </font>
    <font>
      <b/>
      <sz val="14"/>
      <name val="黑体"/>
      <family val="3"/>
    </font>
    <font>
      <b/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5"/>
      <color indexed="8"/>
      <name val="宋体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9.25"/>
      <color indexed="8"/>
      <name val="宋体"/>
      <family val="0"/>
    </font>
    <font>
      <sz val="9.75"/>
      <color indexed="8"/>
      <name val="宋体"/>
      <family val="0"/>
    </font>
    <font>
      <b/>
      <sz val="10"/>
      <name val="SimSun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等线"/>
      <family val="0"/>
    </font>
    <font>
      <b/>
      <sz val="12"/>
      <color indexed="8"/>
      <name val="宋体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26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36" fillId="31" borderId="0" applyNumberFormat="0" applyBorder="0" applyAlignment="0" applyProtection="0"/>
    <xf numFmtId="0" fontId="2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22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30" fillId="6" borderId="0" applyNumberFormat="0" applyBorder="0" applyAlignment="0" applyProtection="0"/>
    <xf numFmtId="0" fontId="6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3" borderId="5" applyNumberFormat="0" applyAlignment="0" applyProtection="0"/>
    <xf numFmtId="0" fontId="65" fillId="34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69" fillId="41" borderId="0" applyNumberFormat="0" applyBorder="0" applyAlignment="0" applyProtection="0"/>
    <xf numFmtId="0" fontId="70" fillId="33" borderId="8" applyNumberFormat="0" applyAlignment="0" applyProtection="0"/>
    <xf numFmtId="0" fontId="71" fillId="42" borderId="5" applyNumberFormat="0" applyAlignment="0" applyProtection="0"/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0" fillId="49" borderId="9" applyNumberFormat="0" applyFont="0" applyAlignment="0" applyProtection="0"/>
  </cellStyleXfs>
  <cellXfs count="316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wrapText="1"/>
      <protection/>
    </xf>
    <xf numFmtId="178" fontId="5" fillId="0" borderId="0" xfId="0" applyNumberFormat="1" applyFont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Alignment="1" applyProtection="1">
      <alignment horizontal="right" vertical="center"/>
      <protection/>
    </xf>
    <xf numFmtId="177" fontId="5" fillId="0" borderId="11" xfId="0" applyNumberFormat="1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/>
      <protection/>
    </xf>
    <xf numFmtId="179" fontId="5" fillId="0" borderId="0" xfId="0" applyNumberFormat="1" applyFont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" fillId="0" borderId="0" xfId="0" applyNumberFormat="1" applyFont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center"/>
      <protection/>
    </xf>
    <xf numFmtId="179" fontId="5" fillId="0" borderId="10" xfId="0" applyNumberFormat="1" applyFont="1" applyBorder="1" applyAlignment="1" applyProtection="1">
      <alignment horizontal="center" vertical="center"/>
      <protection/>
    </xf>
    <xf numFmtId="179" fontId="5" fillId="0" borderId="0" xfId="0" applyNumberFormat="1" applyFont="1" applyAlignment="1" applyProtection="1">
      <alignment horizontal="center" vertical="center"/>
      <protection/>
    </xf>
    <xf numFmtId="179" fontId="5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179" fontId="5" fillId="0" borderId="11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49" fontId="8" fillId="0" borderId="0" xfId="0" applyNumberFormat="1" applyFont="1" applyAlignment="1" applyProtection="1">
      <alignment horizontal="left" vertical="center"/>
      <protection/>
    </xf>
    <xf numFmtId="178" fontId="5" fillId="0" borderId="0" xfId="0" applyNumberFormat="1" applyFont="1" applyAlignment="1" applyProtection="1">
      <alignment horizontal="center" vertical="center" wrapText="1"/>
      <protection/>
    </xf>
    <xf numFmtId="49" fontId="5" fillId="0" borderId="0" xfId="0" applyNumberFormat="1" applyFont="1" applyAlignment="1" applyProtection="1">
      <alignment horizontal="left" vertical="center" wrapText="1"/>
      <protection/>
    </xf>
    <xf numFmtId="179" fontId="5" fillId="0" borderId="11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10" fillId="0" borderId="0" xfId="0" applyNumberFormat="1" applyFont="1" applyAlignment="1" applyProtection="1">
      <alignment vertical="top" wrapText="1"/>
      <protection/>
    </xf>
    <xf numFmtId="178" fontId="1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vertical="center" wrapText="1"/>
      <protection/>
    </xf>
    <xf numFmtId="178" fontId="11" fillId="0" borderId="11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13" fillId="4" borderId="10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4" borderId="0" xfId="0" applyFont="1" applyFill="1" applyAlignment="1" applyProtection="1">
      <alignment/>
      <protection/>
    </xf>
    <xf numFmtId="176" fontId="5" fillId="0" borderId="0" xfId="0" applyNumberFormat="1" applyFont="1" applyAlignment="1" applyProtection="1">
      <alignment horizontal="center"/>
      <protection/>
    </xf>
    <xf numFmtId="0" fontId="5" fillId="4" borderId="0" xfId="0" applyFont="1" applyFill="1" applyAlignment="1" applyProtection="1">
      <alignment/>
      <protection/>
    </xf>
    <xf numFmtId="178" fontId="5" fillId="4" borderId="0" xfId="0" applyNumberFormat="1" applyFont="1" applyFill="1" applyAlignment="1" applyProtection="1">
      <alignment horizontal="center" vertical="center"/>
      <protection/>
    </xf>
    <xf numFmtId="0" fontId="5" fillId="4" borderId="11" xfId="0" applyFont="1" applyFill="1" applyBorder="1" applyAlignment="1" applyProtection="1">
      <alignment/>
      <protection/>
    </xf>
    <xf numFmtId="178" fontId="5" fillId="4" borderId="11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8" fontId="5" fillId="0" borderId="11" xfId="0" applyNumberFormat="1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177" fontId="5" fillId="0" borderId="11" xfId="0" applyNumberFormat="1" applyFont="1" applyBorder="1" applyAlignment="1" applyProtection="1">
      <alignment horizontal="center" vertical="center" wrapText="1"/>
      <protection/>
    </xf>
    <xf numFmtId="180" fontId="0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176" fontId="5" fillId="0" borderId="10" xfId="0" applyNumberFormat="1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80" fontId="5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 horizontal="center" vertical="center" wrapText="1"/>
      <protection/>
    </xf>
    <xf numFmtId="181" fontId="5" fillId="0" borderId="0" xfId="0" applyNumberFormat="1" applyFont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 horizontal="right"/>
      <protection/>
    </xf>
    <xf numFmtId="178" fontId="5" fillId="0" borderId="0" xfId="0" applyNumberFormat="1" applyFont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left"/>
      <protection/>
    </xf>
    <xf numFmtId="179" fontId="5" fillId="0" borderId="10" xfId="0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178" fontId="0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2" fontId="5" fillId="0" borderId="0" xfId="0" applyNumberFormat="1" applyFont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2" fontId="5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178" fontId="10" fillId="0" borderId="14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vertical="center" wrapText="1"/>
      <protection/>
    </xf>
    <xf numFmtId="178" fontId="10" fillId="0" borderId="13" xfId="0" applyNumberFormat="1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79" fontId="10" fillId="0" borderId="14" xfId="0" applyNumberFormat="1" applyFont="1" applyBorder="1" applyAlignment="1" applyProtection="1">
      <alignment horizontal="center" vertical="center" wrapText="1"/>
      <protection/>
    </xf>
    <xf numFmtId="179" fontId="10" fillId="0" borderId="0" xfId="0" applyNumberFormat="1" applyFont="1" applyAlignment="1" applyProtection="1">
      <alignment horizontal="center" vertical="center" wrapText="1"/>
      <protection/>
    </xf>
    <xf numFmtId="179" fontId="10" fillId="0" borderId="13" xfId="0" applyNumberFormat="1" applyFont="1" applyBorder="1" applyAlignment="1" applyProtection="1">
      <alignment horizontal="center" vertical="center" wrapText="1"/>
      <protection/>
    </xf>
    <xf numFmtId="178" fontId="10" fillId="0" borderId="0" xfId="0" applyNumberFormat="1" applyFont="1" applyAlignment="1" applyProtection="1">
      <alignment horizontal="center" wrapText="1"/>
      <protection/>
    </xf>
    <xf numFmtId="178" fontId="10" fillId="0" borderId="13" xfId="0" applyNumberFormat="1" applyFont="1" applyBorder="1" applyAlignment="1" applyProtection="1">
      <alignment horizontal="center" wrapText="1"/>
      <protection/>
    </xf>
    <xf numFmtId="183" fontId="10" fillId="0" borderId="14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Alignment="1" applyProtection="1">
      <alignment horizontal="center" vertical="center" wrapText="1"/>
      <protection/>
    </xf>
    <xf numFmtId="183" fontId="10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center" vertical="center"/>
      <protection/>
    </xf>
    <xf numFmtId="177" fontId="10" fillId="0" borderId="0" xfId="0" applyNumberFormat="1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80" fontId="7" fillId="0" borderId="0" xfId="0" applyNumberFormat="1" applyFont="1" applyAlignment="1" applyProtection="1">
      <alignment horizontal="center" vertical="center" wrapText="1"/>
      <protection/>
    </xf>
    <xf numFmtId="184" fontId="5" fillId="0" borderId="0" xfId="0" applyNumberFormat="1" applyFont="1" applyAlignment="1" applyProtection="1">
      <alignment horizontal="center"/>
      <protection/>
    </xf>
    <xf numFmtId="180" fontId="5" fillId="0" borderId="0" xfId="0" applyNumberFormat="1" applyFont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80" fontId="7" fillId="0" borderId="10" xfId="0" applyNumberFormat="1" applyFont="1" applyBorder="1" applyAlignment="1" applyProtection="1">
      <alignment horizontal="center" vertical="center" wrapText="1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185" fontId="5" fillId="0" borderId="11" xfId="0" applyNumberFormat="1" applyFont="1" applyBorder="1" applyAlignment="1" applyProtection="1">
      <alignment horizontal="center" vertical="center"/>
      <protection/>
    </xf>
    <xf numFmtId="176" fontId="7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180" fontId="7" fillId="0" borderId="0" xfId="0" applyNumberFormat="1" applyFont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wrapText="1"/>
      <protection/>
    </xf>
    <xf numFmtId="181" fontId="0" fillId="0" borderId="0" xfId="0" applyNumberFormat="1" applyFont="1" applyAlignment="1" applyProtection="1">
      <alignment horizontal="right"/>
      <protection/>
    </xf>
    <xf numFmtId="181" fontId="5" fillId="0" borderId="0" xfId="0" applyNumberFormat="1" applyFont="1" applyAlignment="1" applyProtection="1">
      <alignment horizontal="right" vertical="center"/>
      <protection/>
    </xf>
    <xf numFmtId="178" fontId="18" fillId="0" borderId="0" xfId="0" applyNumberFormat="1" applyFont="1" applyAlignment="1" applyProtection="1">
      <alignment horizontal="center" vertical="center" wrapText="1"/>
      <protection/>
    </xf>
    <xf numFmtId="178" fontId="10" fillId="4" borderId="14" xfId="0" applyNumberFormat="1" applyFont="1" applyFill="1" applyBorder="1" applyAlignment="1" applyProtection="1">
      <alignment horizontal="center" vertical="center" wrapText="1"/>
      <protection/>
    </xf>
    <xf numFmtId="178" fontId="10" fillId="4" borderId="0" xfId="0" applyNumberFormat="1" applyFont="1" applyFill="1" applyAlignment="1" applyProtection="1">
      <alignment horizontal="center" vertical="center" wrapText="1"/>
      <protection/>
    </xf>
    <xf numFmtId="178" fontId="18" fillId="4" borderId="0" xfId="0" applyNumberFormat="1" applyFont="1" applyFill="1" applyAlignment="1" applyProtection="1">
      <alignment horizontal="center" vertical="center" wrapText="1"/>
      <protection/>
    </xf>
    <xf numFmtId="178" fontId="10" fillId="4" borderId="13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Alignment="1" applyProtection="1">
      <alignment horizontal="center" wrapText="1"/>
      <protection/>
    </xf>
    <xf numFmtId="0" fontId="19" fillId="4" borderId="0" xfId="0" applyFont="1" applyFill="1" applyAlignment="1" applyProtection="1">
      <alignment horizontal="left"/>
      <protection/>
    </xf>
    <xf numFmtId="176" fontId="18" fillId="0" borderId="0" xfId="0" applyNumberFormat="1" applyFont="1" applyAlignment="1" applyProtection="1">
      <alignment horizontal="center" wrapText="1"/>
      <protection/>
    </xf>
    <xf numFmtId="176" fontId="10" fillId="0" borderId="13" xfId="0" applyNumberFormat="1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 vertical="center" wrapText="1"/>
      <protection/>
    </xf>
    <xf numFmtId="180" fontId="10" fillId="0" borderId="0" xfId="0" applyNumberFormat="1" applyFont="1" applyAlignment="1" applyProtection="1">
      <alignment horizontal="center" vertical="center" wrapText="1"/>
      <protection/>
    </xf>
    <xf numFmtId="179" fontId="18" fillId="0" borderId="0" xfId="0" applyNumberFormat="1" applyFont="1" applyAlignment="1" applyProtection="1">
      <alignment horizontal="center" vertical="center" wrapText="1"/>
      <protection/>
    </xf>
    <xf numFmtId="180" fontId="18" fillId="0" borderId="0" xfId="0" applyNumberFormat="1" applyFont="1" applyAlignment="1" applyProtection="1">
      <alignment horizontal="center" vertical="center" wrapText="1"/>
      <protection/>
    </xf>
    <xf numFmtId="180" fontId="10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179" fontId="5" fillId="0" borderId="10" xfId="0" applyNumberFormat="1" applyFont="1" applyBorder="1" applyAlignment="1" applyProtection="1">
      <alignment horizontal="center"/>
      <protection/>
    </xf>
    <xf numFmtId="178" fontId="5" fillId="0" borderId="10" xfId="0" applyNumberFormat="1" applyFont="1" applyBorder="1" applyAlignment="1" applyProtection="1">
      <alignment horizontal="center"/>
      <protection/>
    </xf>
    <xf numFmtId="178" fontId="7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/>
    </xf>
    <xf numFmtId="179" fontId="15" fillId="0" borderId="0" xfId="0" applyNumberFormat="1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/>
      <protection/>
    </xf>
    <xf numFmtId="176" fontId="15" fillId="0" borderId="0" xfId="0" applyNumberFormat="1" applyFont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178" fontId="15" fillId="0" borderId="0" xfId="0" applyNumberFormat="1" applyFont="1" applyAlignment="1" applyProtection="1">
      <alignment/>
      <protection/>
    </xf>
    <xf numFmtId="178" fontId="0" fillId="0" borderId="0" xfId="0" applyNumberFormat="1" applyFont="1" applyAlignment="1" applyProtection="1">
      <alignment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6" fillId="0" borderId="10" xfId="92" applyFont="1" applyBorder="1" applyAlignment="1" applyProtection="1">
      <alignment horizontal="center" vertical="center"/>
      <protection/>
    </xf>
    <xf numFmtId="0" fontId="7" fillId="0" borderId="10" xfId="92" applyFont="1" applyBorder="1" applyAlignment="1" applyProtection="1">
      <alignment horizontal="center" vertical="center"/>
      <protection/>
    </xf>
    <xf numFmtId="0" fontId="5" fillId="0" borderId="11" xfId="92" applyFont="1" applyBorder="1" applyAlignment="1" applyProtection="1">
      <alignment horizontal="center" vertical="center"/>
      <protection/>
    </xf>
    <xf numFmtId="0" fontId="7" fillId="0" borderId="11" xfId="92" applyFont="1" applyBorder="1" applyAlignment="1" applyProtection="1">
      <alignment horizontal="center" vertical="center" wrapText="1"/>
      <protection/>
    </xf>
    <xf numFmtId="0" fontId="5" fillId="0" borderId="0" xfId="92" applyFont="1" applyAlignment="1" applyProtection="1">
      <alignment vertical="center"/>
      <protection/>
    </xf>
    <xf numFmtId="176" fontId="5" fillId="0" borderId="0" xfId="92" applyNumberFormat="1" applyFont="1" applyAlignment="1" applyProtection="1">
      <alignment horizontal="center" vertical="center"/>
      <protection/>
    </xf>
    <xf numFmtId="178" fontId="5" fillId="0" borderId="0" xfId="92" applyNumberFormat="1" applyFont="1" applyAlignment="1" applyProtection="1">
      <alignment horizontal="center" vertical="center"/>
      <protection/>
    </xf>
    <xf numFmtId="176" fontId="5" fillId="0" borderId="0" xfId="92" applyNumberFormat="1" applyFont="1" applyAlignment="1" applyProtection="1">
      <alignment horizontal="center" vertical="center" wrapText="1"/>
      <protection/>
    </xf>
    <xf numFmtId="177" fontId="5" fillId="0" borderId="0" xfId="92" applyNumberFormat="1" applyFont="1" applyAlignment="1" applyProtection="1">
      <alignment horizontal="center" vertical="center" wrapText="1"/>
      <protection/>
    </xf>
    <xf numFmtId="178" fontId="5" fillId="0" borderId="0" xfId="92" applyNumberFormat="1" applyFont="1" applyAlignment="1" applyProtection="1">
      <alignment horizontal="center"/>
      <protection/>
    </xf>
    <xf numFmtId="179" fontId="5" fillId="0" borderId="0" xfId="92" applyNumberFormat="1" applyFont="1" applyAlignment="1" applyProtection="1">
      <alignment horizontal="center" vertical="center" wrapText="1"/>
      <protection/>
    </xf>
    <xf numFmtId="17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79" fontId="5" fillId="0" borderId="11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180" fontId="7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178" fontId="12" fillId="0" borderId="0" xfId="0" applyNumberFormat="1" applyFont="1" applyAlignment="1" applyProtection="1">
      <alignment horizontal="center" vertical="center" wrapText="1"/>
      <protection/>
    </xf>
    <xf numFmtId="178" fontId="12" fillId="0" borderId="11" xfId="0" applyNumberFormat="1" applyFont="1" applyBorder="1" applyAlignment="1" applyProtection="1">
      <alignment horizontal="center" vertical="center" wrapText="1"/>
      <protection/>
    </xf>
    <xf numFmtId="182" fontId="7" fillId="0" borderId="0" xfId="0" applyNumberFormat="1" applyFont="1" applyAlignment="1" applyProtection="1">
      <alignment horizontal="center"/>
      <protection/>
    </xf>
    <xf numFmtId="182" fontId="7" fillId="0" borderId="11" xfId="0" applyNumberFormat="1" applyFont="1" applyBorder="1" applyAlignment="1" applyProtection="1">
      <alignment horizontal="center"/>
      <protection/>
    </xf>
    <xf numFmtId="1" fontId="5" fillId="0" borderId="0" xfId="89" applyNumberFormat="1" applyFont="1" applyFill="1" applyBorder="1" applyAlignment="1">
      <alignment vertical="center"/>
      <protection/>
    </xf>
    <xf numFmtId="179" fontId="5" fillId="0" borderId="0" xfId="0" applyNumberFormat="1" applyFont="1" applyBorder="1" applyAlignment="1" applyProtection="1">
      <alignment horizontal="center"/>
      <protection/>
    </xf>
    <xf numFmtId="179" fontId="7" fillId="0" borderId="0" xfId="0" applyNumberFormat="1" applyFont="1" applyBorder="1" applyAlignment="1" applyProtection="1">
      <alignment horizontal="center"/>
      <protection/>
    </xf>
    <xf numFmtId="1" fontId="7" fillId="0" borderId="10" xfId="89" applyNumberFormat="1" applyFont="1" applyFill="1" applyBorder="1" applyAlignment="1">
      <alignment vertical="center"/>
      <protection/>
    </xf>
    <xf numFmtId="179" fontId="10" fillId="0" borderId="10" xfId="0" applyNumberFormat="1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 horizontal="center" vertical="center"/>
      <protection/>
    </xf>
    <xf numFmtId="179" fontId="5" fillId="4" borderId="10" xfId="0" applyNumberFormat="1" applyFont="1" applyFill="1" applyBorder="1" applyAlignment="1" applyProtection="1">
      <alignment horizontal="center"/>
      <protection/>
    </xf>
    <xf numFmtId="178" fontId="5" fillId="4" borderId="10" xfId="0" applyNumberFormat="1" applyFont="1" applyFill="1" applyBorder="1" applyAlignment="1" applyProtection="1">
      <alignment horizontal="center"/>
      <protection/>
    </xf>
    <xf numFmtId="179" fontId="5" fillId="4" borderId="0" xfId="0" applyNumberFormat="1" applyFont="1" applyFill="1" applyBorder="1" applyAlignment="1">
      <alignment horizontal="center" vertical="center"/>
    </xf>
    <xf numFmtId="178" fontId="5" fillId="0" borderId="0" xfId="0" applyNumberFormat="1" applyFont="1" applyBorder="1" applyAlignment="1" applyProtection="1">
      <alignment horizontal="center"/>
      <protection/>
    </xf>
    <xf numFmtId="179" fontId="5" fillId="4" borderId="11" xfId="0" applyNumberFormat="1" applyFont="1" applyFill="1" applyBorder="1" applyAlignment="1">
      <alignment horizontal="center" vertical="center"/>
    </xf>
    <xf numFmtId="179" fontId="0" fillId="0" borderId="0" xfId="0" applyNumberFormat="1" applyAlignment="1" applyProtection="1">
      <alignment/>
      <protection/>
    </xf>
    <xf numFmtId="1" fontId="7" fillId="0" borderId="0" xfId="89" applyNumberFormat="1" applyFont="1" applyFill="1" applyBorder="1" applyAlignment="1">
      <alignment horizontal="left" vertical="center"/>
      <protection/>
    </xf>
    <xf numFmtId="183" fontId="10" fillId="0" borderId="10" xfId="0" applyNumberFormat="1" applyFont="1" applyBorder="1" applyAlignment="1" applyProtection="1">
      <alignment horizontal="center" vertical="center" wrapText="1"/>
      <protection/>
    </xf>
    <xf numFmtId="183" fontId="10" fillId="0" borderId="0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79" fontId="7" fillId="4" borderId="0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 applyProtection="1">
      <alignment horizontal="center"/>
      <protection/>
    </xf>
    <xf numFmtId="177" fontId="5" fillId="0" borderId="10" xfId="0" applyNumberFormat="1" applyFont="1" applyBorder="1" applyAlignment="1" applyProtection="1">
      <alignment horizontal="center"/>
      <protection/>
    </xf>
    <xf numFmtId="193" fontId="5" fillId="0" borderId="0" xfId="0" applyNumberFormat="1" applyFont="1" applyAlignment="1" applyProtection="1">
      <alignment horizontal="center" vertical="center" wrapText="1"/>
      <protection/>
    </xf>
    <xf numFmtId="177" fontId="0" fillId="0" borderId="0" xfId="0" applyNumberFormat="1" applyFon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178" fontId="5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19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10" xfId="92" applyFont="1" applyBorder="1" applyProtection="1">
      <alignment/>
      <protection/>
    </xf>
    <xf numFmtId="0" fontId="7" fillId="0" borderId="0" xfId="92" applyFont="1" applyBorder="1" applyProtection="1">
      <alignment/>
      <protection/>
    </xf>
    <xf numFmtId="0" fontId="7" fillId="0" borderId="0" xfId="92" applyFont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horizontal="center" vertical="center" wrapText="1"/>
      <protection/>
    </xf>
    <xf numFmtId="178" fontId="10" fillId="0" borderId="11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179" fontId="10" fillId="0" borderId="0" xfId="0" applyNumberFormat="1" applyFont="1" applyBorder="1" applyAlignment="1" applyProtection="1">
      <alignment horizontal="center" vertical="center" wrapText="1"/>
      <protection/>
    </xf>
    <xf numFmtId="178" fontId="5" fillId="0" borderId="0" xfId="0" applyNumberFormat="1" applyFont="1" applyBorder="1" applyAlignment="1" applyProtection="1">
      <alignment horizontal="center" vertical="center"/>
      <protection/>
    </xf>
    <xf numFmtId="179" fontId="10" fillId="0" borderId="11" xfId="0" applyNumberFormat="1" applyFont="1" applyBorder="1" applyAlignment="1" applyProtection="1">
      <alignment horizontal="center" vertical="center" wrapText="1"/>
      <protection/>
    </xf>
    <xf numFmtId="178" fontId="10" fillId="4" borderId="0" xfId="0" applyNumberFormat="1" applyFont="1" applyFill="1" applyBorder="1" applyAlignment="1" applyProtection="1">
      <alignment horizontal="center" vertical="center" wrapText="1"/>
      <protection/>
    </xf>
    <xf numFmtId="178" fontId="10" fillId="4" borderId="11" xfId="0" applyNumberFormat="1" applyFont="1" applyFill="1" applyBorder="1" applyAlignment="1" applyProtection="1">
      <alignment horizontal="center" vertical="center" wrapText="1"/>
      <protection/>
    </xf>
    <xf numFmtId="176" fontId="10" fillId="0" borderId="0" xfId="0" applyNumberFormat="1" applyFont="1" applyBorder="1" applyAlignment="1" applyProtection="1">
      <alignment horizontal="center" wrapText="1"/>
      <protection/>
    </xf>
    <xf numFmtId="178" fontId="5" fillId="0" borderId="11" xfId="0" applyNumberFormat="1" applyFont="1" applyBorder="1" applyAlignment="1" applyProtection="1">
      <alignment horizontal="center" vertical="center" wrapText="1"/>
      <protection/>
    </xf>
    <xf numFmtId="176" fontId="10" fillId="0" borderId="11" xfId="0" applyNumberFormat="1" applyFont="1" applyBorder="1" applyAlignment="1" applyProtection="1">
      <alignment horizontal="center" wrapText="1"/>
      <protection/>
    </xf>
    <xf numFmtId="1" fontId="25" fillId="4" borderId="11" xfId="90" applyNumberFormat="1" applyFont="1" applyFill="1" applyBorder="1" applyAlignment="1">
      <alignment horizontal="left" vertical="center"/>
      <protection/>
    </xf>
    <xf numFmtId="0" fontId="5" fillId="4" borderId="0" xfId="0" applyFont="1" applyFill="1" applyBorder="1" applyAlignment="1" applyProtection="1">
      <alignment/>
      <protection/>
    </xf>
    <xf numFmtId="178" fontId="5" fillId="4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178" fontId="10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1" fontId="15" fillId="4" borderId="0" xfId="90" applyNumberFormat="1" applyFont="1" applyFill="1" applyBorder="1" applyAlignment="1">
      <alignment vertical="center"/>
      <protection/>
    </xf>
    <xf numFmtId="1" fontId="13" fillId="4" borderId="0" xfId="90" applyNumberFormat="1" applyFont="1" applyFill="1" applyBorder="1" applyAlignment="1">
      <alignment vertical="center"/>
      <protection/>
    </xf>
    <xf numFmtId="1" fontId="15" fillId="4" borderId="11" xfId="90" applyNumberFormat="1" applyFont="1" applyFill="1" applyBorder="1" applyAlignment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11" xfId="92" applyFont="1" applyBorder="1" applyAlignment="1" applyProtection="1">
      <alignment horizontal="right"/>
      <protection/>
    </xf>
    <xf numFmtId="0" fontId="5" fillId="0" borderId="10" xfId="92" applyFont="1" applyBorder="1" applyAlignment="1" applyProtection="1">
      <alignment vertical="center" wrapText="1"/>
      <protection/>
    </xf>
    <xf numFmtId="176" fontId="5" fillId="0" borderId="10" xfId="92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77" fontId="5" fillId="0" borderId="10" xfId="92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left" vertical="center"/>
      <protection/>
    </xf>
    <xf numFmtId="0" fontId="7" fillId="4" borderId="0" xfId="0" applyFont="1" applyFill="1" applyAlignment="1" applyProtection="1">
      <alignment horizontal="right"/>
      <protection/>
    </xf>
    <xf numFmtId="0" fontId="7" fillId="4" borderId="1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/>
      <protection/>
    </xf>
    <xf numFmtId="176" fontId="7" fillId="0" borderId="11" xfId="0" applyNumberFormat="1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wrapText="1"/>
      <protection/>
    </xf>
    <xf numFmtId="0" fontId="5" fillId="0" borderId="10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7" fillId="0" borderId="11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6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7" fillId="0" borderId="10" xfId="91" applyFont="1" applyFill="1" applyBorder="1" applyAlignment="1">
      <alignment horizontal="center" vertical="center"/>
      <protection/>
    </xf>
    <xf numFmtId="0" fontId="7" fillId="0" borderId="11" xfId="91" applyFont="1" applyFill="1" applyBorder="1" applyAlignment="1">
      <alignment horizontal="center" vertical="center"/>
      <protection/>
    </xf>
    <xf numFmtId="0" fontId="18" fillId="4" borderId="11" xfId="90" applyFont="1" applyFill="1" applyBorder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0" fillId="0" borderId="11" xfId="0" applyBorder="1" applyAlignment="1" applyProtection="1">
      <alignment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</cellXfs>
  <cellStyles count="112">
    <cellStyle name="Normal" xfId="0"/>
    <cellStyle name="_201603月报" xfId="15"/>
    <cellStyle name="_2016年1-2月统计月报（定稿）" xfId="16"/>
    <cellStyle name="_ET_STYLE_NoName_00_" xfId="17"/>
    <cellStyle name="_ET_STYLE_NoName_00__201603统计快报" xfId="18"/>
    <cellStyle name="_ET_STYLE_NoName_00__201603统计快报_29" xfId="19"/>
    <cellStyle name="_ET_STYLE_NoName_00__201603统计快报_30" xfId="20"/>
    <cellStyle name="_ET_STYLE_NoName_00__201603统计快报_31" xfId="21"/>
    <cellStyle name="_ET_STYLE_NoName_00__201603统计快报_32" xfId="22"/>
    <cellStyle name="_ET_STYLE_NoName_00__201603统计快报_33" xfId="23"/>
    <cellStyle name="_ET_STYLE_NoName_00__201603统计快报_34" xfId="24"/>
    <cellStyle name="_ET_STYLE_NoName_00__2016年1-2月统计月报（定稿）" xfId="25"/>
    <cellStyle name="_ET_STYLE_NoName_00__2016年1-2月统计月报（定稿）_29" xfId="26"/>
    <cellStyle name="_ET_STYLE_NoName_00__2016年1-2月统计月报（定稿）_30" xfId="27"/>
    <cellStyle name="_ET_STYLE_NoName_00__2016年1-2月统计月报（定稿）_31" xfId="28"/>
    <cellStyle name="_ET_STYLE_NoName_00__2016年1-2月统计月报（定稿）_32" xfId="29"/>
    <cellStyle name="_ET_STYLE_NoName_00__2016年1-2月统计月报（定稿）_33" xfId="30"/>
    <cellStyle name="_ET_STYLE_NoName_00__2016年1-2月统计月报（定稿）_34" xfId="31"/>
    <cellStyle name="_ET_STYLE_NoName_00__29" xfId="32"/>
    <cellStyle name="_ET_STYLE_NoName_00__30" xfId="33"/>
    <cellStyle name="_ET_STYLE_NoName_00__31" xfId="34"/>
    <cellStyle name="_ET_STYLE_NoName_00__32" xfId="35"/>
    <cellStyle name="_ET_STYLE_NoName_00__33" xfId="36"/>
    <cellStyle name="_ET_STYLE_NoName_00__34" xfId="37"/>
    <cellStyle name="0,0&#13;&#10;NA&#13;&#10;" xfId="38"/>
    <cellStyle name="20% - 强调文字颜色 1" xfId="39"/>
    <cellStyle name="20% - 强调文字颜色 2" xfId="40"/>
    <cellStyle name="20% - 强调文字颜色 3" xfId="41"/>
    <cellStyle name="20% - 强调文字颜色 4" xfId="42"/>
    <cellStyle name="20% - 强调文字颜色 5" xfId="43"/>
    <cellStyle name="20% - 强调文字颜色 6" xfId="44"/>
    <cellStyle name="20% - 着色 1" xfId="45"/>
    <cellStyle name="20% - 着色 2" xfId="46"/>
    <cellStyle name="20% - 着色 3" xfId="47"/>
    <cellStyle name="20% - 着色 4" xfId="48"/>
    <cellStyle name="20% - 着色 5" xfId="49"/>
    <cellStyle name="20% - 着色 6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60% - 着色 1" xfId="69"/>
    <cellStyle name="60% - 着色 2" xfId="70"/>
    <cellStyle name="60% - 着色 3" xfId="71"/>
    <cellStyle name="60% - 着色 4" xfId="72"/>
    <cellStyle name="60% - 着色 5" xfId="73"/>
    <cellStyle name="60% - 着色 6" xfId="74"/>
    <cellStyle name="Percent" xfId="75"/>
    <cellStyle name="标题" xfId="76"/>
    <cellStyle name="标题 1" xfId="77"/>
    <cellStyle name="标题 2" xfId="78"/>
    <cellStyle name="标题 3" xfId="79"/>
    <cellStyle name="标题 4" xfId="80"/>
    <cellStyle name="差" xfId="81"/>
    <cellStyle name="差_201702月报" xfId="82"/>
    <cellStyle name="差_21" xfId="83"/>
    <cellStyle name="常规 2" xfId="84"/>
    <cellStyle name="常规 3" xfId="85"/>
    <cellStyle name="常规 3 5" xfId="86"/>
    <cellStyle name="常规 4" xfId="87"/>
    <cellStyle name="常规 44" xfId="88"/>
    <cellStyle name="常规_15" xfId="89"/>
    <cellStyle name="常规_18" xfId="90"/>
    <cellStyle name="常规_19" xfId="91"/>
    <cellStyle name="常规_Sheet1" xfId="92"/>
    <cellStyle name="Hyperlink" xfId="93"/>
    <cellStyle name="好" xfId="94"/>
    <cellStyle name="好_201702月报" xfId="95"/>
    <cellStyle name="汇总" xfId="96"/>
    <cellStyle name="Currency" xfId="97"/>
    <cellStyle name="Currency [0]" xfId="98"/>
    <cellStyle name="计算" xfId="99"/>
    <cellStyle name="检查单元格" xfId="100"/>
    <cellStyle name="解释性文本" xfId="101"/>
    <cellStyle name="警告文本" xfId="102"/>
    <cellStyle name="链接单元格" xfId="103"/>
    <cellStyle name="千位[0]_q97122" xfId="104"/>
    <cellStyle name="千位_q97122" xfId="105"/>
    <cellStyle name="Comma" xfId="106"/>
    <cellStyle name="Comma [0]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Followed Hyperlink" xfId="118"/>
    <cellStyle name="着色 1" xfId="119"/>
    <cellStyle name="着色 2" xfId="120"/>
    <cellStyle name="着色 3" xfId="121"/>
    <cellStyle name="着色 4" xfId="122"/>
    <cellStyle name="着色 5" xfId="123"/>
    <cellStyle name="着色 6" xfId="124"/>
    <cellStyle name="注释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697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'[1]4月 (用于月报，改顺序，删图)'!$O$2:$Z$2</c:f>
              <c:strCache>
                <c:ptCount val="12"/>
                <c:pt idx="0">
                  <c:v>2017年1-4月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2018年1-2月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'[1]4月 (用于月报，改顺序，删图)'!$O$3:$Z$3</c:f>
              <c:numCache>
                <c:ptCount val="12"/>
                <c:pt idx="0">
                  <c:v>8.2</c:v>
                </c:pt>
                <c:pt idx="1">
                  <c:v>8.2</c:v>
                </c:pt>
                <c:pt idx="2">
                  <c:v>8.2</c:v>
                </c:pt>
                <c:pt idx="3">
                  <c:v>8.1</c:v>
                </c:pt>
                <c:pt idx="4">
                  <c:v>7.8</c:v>
                </c:pt>
                <c:pt idx="5">
                  <c:v>7.9</c:v>
                </c:pt>
                <c:pt idx="6">
                  <c:v>7.9</c:v>
                </c:pt>
                <c:pt idx="7">
                  <c:v>8</c:v>
                </c:pt>
                <c:pt idx="8">
                  <c:v>8.3</c:v>
                </c:pt>
                <c:pt idx="9">
                  <c:v>7</c:v>
                </c:pt>
                <c:pt idx="10">
                  <c:v>7.6</c:v>
                </c:pt>
                <c:pt idx="11">
                  <c:v>7.6</c:v>
                </c:pt>
              </c:numCache>
            </c:numRef>
          </c:val>
          <c:smooth val="0"/>
        </c:ser>
        <c:marker val="1"/>
        <c:axId val="60744315"/>
        <c:axId val="9827924"/>
      </c:lineChart>
      <c:cat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827924"/>
        <c:crosses val="autoZero"/>
        <c:auto val="1"/>
        <c:lblOffset val="100"/>
        <c:tickLblSkip val="1"/>
        <c:noMultiLvlLbl val="0"/>
      </c:catAx>
      <c:valAx>
        <c:axId val="9827924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0744315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9075"/>
          <c:w val="0.8895"/>
          <c:h val="0.77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'[1]4月 (用于月报，改顺序，删图)'!$O$25:$Z$25</c:f>
              <c:strCache>
                <c:ptCount val="12"/>
                <c:pt idx="0">
                  <c:v>2017年1-4月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2018年1-2月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'[1]4月 (用于月报，改顺序，删图)'!$O$26:$Z$26</c:f>
              <c:numCache>
                <c:ptCount val="12"/>
                <c:pt idx="0">
                  <c:v>12.8</c:v>
                </c:pt>
                <c:pt idx="1">
                  <c:v>14.5</c:v>
                </c:pt>
                <c:pt idx="2">
                  <c:v>12.2</c:v>
                </c:pt>
                <c:pt idx="3">
                  <c:v>12.5</c:v>
                </c:pt>
                <c:pt idx="4">
                  <c:v>13.3</c:v>
                </c:pt>
                <c:pt idx="5">
                  <c:v>10</c:v>
                </c:pt>
                <c:pt idx="6">
                  <c:v>14.2</c:v>
                </c:pt>
                <c:pt idx="7">
                  <c:v>15.6</c:v>
                </c:pt>
                <c:pt idx="8">
                  <c:v>15.3</c:v>
                </c:pt>
                <c:pt idx="9">
                  <c:v>13.7</c:v>
                </c:pt>
                <c:pt idx="10">
                  <c:v>10.9</c:v>
                </c:pt>
                <c:pt idx="11">
                  <c:v>12.7</c:v>
                </c:pt>
              </c:numCache>
            </c:numRef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6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6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1342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575"/>
          <c:w val="0.8195"/>
          <c:h val="0.75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'[1]4月 (用于月报，改顺序，删图)'!$O$48:$Z$48</c:f>
              <c:strCache>
                <c:ptCount val="12"/>
                <c:pt idx="0">
                  <c:v>2017年1-4月</c:v>
                </c:pt>
                <c:pt idx="1">
                  <c:v>1-5月</c:v>
                </c:pt>
                <c:pt idx="2">
                  <c:v>1-6月</c:v>
                </c:pt>
                <c:pt idx="3">
                  <c:v>1-7月</c:v>
                </c:pt>
                <c:pt idx="4">
                  <c:v>1-8月</c:v>
                </c:pt>
                <c:pt idx="5">
                  <c:v>1-9月</c:v>
                </c:pt>
                <c:pt idx="6">
                  <c:v>1-10月</c:v>
                </c:pt>
                <c:pt idx="7">
                  <c:v>1-11月</c:v>
                </c:pt>
                <c:pt idx="8">
                  <c:v>1-12月</c:v>
                </c:pt>
                <c:pt idx="9">
                  <c:v>2018年1-2月</c:v>
                </c:pt>
                <c:pt idx="10">
                  <c:v>1-3月</c:v>
                </c:pt>
                <c:pt idx="11">
                  <c:v>1-4月</c:v>
                </c:pt>
              </c:strCache>
            </c:strRef>
          </c:cat>
          <c:val>
            <c:numRef>
              <c:f>'[1]4月 (用于月报，改顺序，删图)'!$O$49:$Z$49</c:f>
              <c:numCache>
                <c:ptCount val="12"/>
                <c:pt idx="0">
                  <c:v>12.6</c:v>
                </c:pt>
                <c:pt idx="1">
                  <c:v>12.5</c:v>
                </c:pt>
                <c:pt idx="2">
                  <c:v>12.8</c:v>
                </c:pt>
                <c:pt idx="3">
                  <c:v>12.8</c:v>
                </c:pt>
                <c:pt idx="4">
                  <c:v>12.5</c:v>
                </c:pt>
                <c:pt idx="5">
                  <c:v>12.6</c:v>
                </c:pt>
                <c:pt idx="6">
                  <c:v>12.6</c:v>
                </c:pt>
                <c:pt idx="7">
                  <c:v>12.8</c:v>
                </c:pt>
                <c:pt idx="8">
                  <c:v>12.8</c:v>
                </c:pt>
                <c:pt idx="9">
                  <c:v>13.9</c:v>
                </c:pt>
                <c:pt idx="10">
                  <c:v>13.9</c:v>
                </c:pt>
                <c:pt idx="11">
                  <c:v>13.9</c:v>
                </c:pt>
              </c:numCache>
            </c:numRef>
          </c:val>
          <c:smooth val="0"/>
        </c:ser>
        <c:marker val="1"/>
        <c:axId val="51017103"/>
        <c:axId val="56500744"/>
      </c:lineChart>
      <c:catAx>
        <c:axId val="51017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57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500744"/>
        <c:crosses val="autoZero"/>
        <c:auto val="0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48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51017103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33475"/>
          <c:w val="0.8985"/>
          <c:h val="0.65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'[1]4月 (用于月报，改顺序，删图)'!$P$95:$AB$95</c:f>
              <c:strCache>
                <c:ptCount val="13"/>
                <c:pt idx="0">
                  <c:v>42826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43101</c:v>
                </c:pt>
                <c:pt idx="10">
                  <c:v>2月</c:v>
                </c:pt>
                <c:pt idx="11">
                  <c:v>3月</c:v>
                </c:pt>
                <c:pt idx="12">
                  <c:v>4月</c:v>
                </c:pt>
              </c:strCache>
            </c:strRef>
          </c:cat>
          <c:val>
            <c:numRef>
              <c:f>'[1]4月 (用于月报，改顺序，删图)'!$P$96:$AB$96</c:f>
              <c:numCache>
                <c:ptCount val="13"/>
                <c:pt idx="0">
                  <c:v>100.6</c:v>
                </c:pt>
                <c:pt idx="1">
                  <c:v>101.2</c:v>
                </c:pt>
                <c:pt idx="2">
                  <c:v>100.5</c:v>
                </c:pt>
                <c:pt idx="3">
                  <c:v>101.1</c:v>
                </c:pt>
                <c:pt idx="4">
                  <c:v>101.5</c:v>
                </c:pt>
                <c:pt idx="5">
                  <c:v>101</c:v>
                </c:pt>
                <c:pt idx="6">
                  <c:v>101.5</c:v>
                </c:pt>
                <c:pt idx="7">
                  <c:v>101.5</c:v>
                </c:pt>
                <c:pt idx="8">
                  <c:v>101.9</c:v>
                </c:pt>
                <c:pt idx="9">
                  <c:v>101.8</c:v>
                </c:pt>
                <c:pt idx="10">
                  <c:v>103.3</c:v>
                </c:pt>
                <c:pt idx="11">
                  <c:v>102.2</c:v>
                </c:pt>
                <c:pt idx="12">
                  <c:v>101.5</c:v>
                </c:pt>
              </c:numCache>
            </c:numRef>
          </c:val>
          <c:smooth val="0"/>
        </c:ser>
        <c:marker val="1"/>
        <c:axId val="38744649"/>
        <c:axId val="13157522"/>
      </c:lineChart>
      <c:catAx>
        <c:axId val="38744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6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7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744649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5</xdr:col>
      <xdr:colOff>247650</xdr:colOff>
      <xdr:row>37</xdr:row>
      <xdr:rowOff>19050</xdr:rowOff>
    </xdr:to>
    <xdr:graphicFrame>
      <xdr:nvGraphicFramePr>
        <xdr:cNvPr id="1" name="图表 26"/>
        <xdr:cNvGraphicFramePr/>
      </xdr:nvGraphicFramePr>
      <xdr:xfrm>
        <a:off x="0" y="5114925"/>
        <a:ext cx="52292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3</xdr:col>
      <xdr:colOff>1019175</xdr:colOff>
      <xdr:row>46</xdr:row>
      <xdr:rowOff>85725</xdr:rowOff>
    </xdr:to>
    <xdr:graphicFrame>
      <xdr:nvGraphicFramePr>
        <xdr:cNvPr id="1" name="图表 31"/>
        <xdr:cNvGraphicFramePr/>
      </xdr:nvGraphicFramePr>
      <xdr:xfrm>
        <a:off x="0" y="5067300"/>
        <a:ext cx="51625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7</xdr:col>
      <xdr:colOff>285750</xdr:colOff>
      <xdr:row>39</xdr:row>
      <xdr:rowOff>85725</xdr:rowOff>
    </xdr:to>
    <xdr:graphicFrame>
      <xdr:nvGraphicFramePr>
        <xdr:cNvPr id="1" name="图表 24"/>
        <xdr:cNvGraphicFramePr/>
      </xdr:nvGraphicFramePr>
      <xdr:xfrm>
        <a:off x="0" y="4181475"/>
        <a:ext cx="58388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7</xdr:col>
      <xdr:colOff>152400</xdr:colOff>
      <xdr:row>30</xdr:row>
      <xdr:rowOff>171450</xdr:rowOff>
    </xdr:to>
    <xdr:graphicFrame>
      <xdr:nvGraphicFramePr>
        <xdr:cNvPr id="2" name="图表 74"/>
        <xdr:cNvGraphicFramePr/>
      </xdr:nvGraphicFramePr>
      <xdr:xfrm>
        <a:off x="0" y="3190875"/>
        <a:ext cx="62579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</sheetNames>
    <sheetDataSet>
      <sheetData sheetId="2">
        <row r="2">
          <cell r="O2" t="str">
            <v>2017年1-4月</v>
          </cell>
          <cell r="P2" t="str">
            <v>1-5月</v>
          </cell>
          <cell r="Q2" t="str">
            <v>1-6月</v>
          </cell>
          <cell r="R2" t="str">
            <v>1-7月</v>
          </cell>
          <cell r="S2" t="str">
            <v>1-8月</v>
          </cell>
          <cell r="T2" t="str">
            <v>1-9月</v>
          </cell>
          <cell r="U2" t="str">
            <v>1-10月</v>
          </cell>
          <cell r="V2" t="str">
            <v>1-11月</v>
          </cell>
          <cell r="W2" t="str">
            <v>1-12月</v>
          </cell>
          <cell r="X2" t="str">
            <v>2018年1-2月</v>
          </cell>
          <cell r="Y2" t="str">
            <v>1-3月</v>
          </cell>
          <cell r="Z2" t="str">
            <v>1-4月</v>
          </cell>
        </row>
        <row r="3">
          <cell r="O3">
            <v>8.2</v>
          </cell>
          <cell r="P3">
            <v>8.2</v>
          </cell>
          <cell r="Q3">
            <v>8.2</v>
          </cell>
          <cell r="R3">
            <v>8.1</v>
          </cell>
          <cell r="S3">
            <v>7.8</v>
          </cell>
          <cell r="T3">
            <v>7.9</v>
          </cell>
          <cell r="U3">
            <v>7.9</v>
          </cell>
          <cell r="V3">
            <v>8</v>
          </cell>
          <cell r="W3">
            <v>8.3</v>
          </cell>
          <cell r="X3">
            <v>7</v>
          </cell>
          <cell r="Y3">
            <v>7.6</v>
          </cell>
          <cell r="Z3">
            <v>7.6</v>
          </cell>
        </row>
        <row r="25">
          <cell r="O25" t="str">
            <v>2017年1-4月</v>
          </cell>
          <cell r="P25" t="str">
            <v>1-5月</v>
          </cell>
          <cell r="Q25" t="str">
            <v>1-6月</v>
          </cell>
          <cell r="R25" t="str">
            <v>1-7月</v>
          </cell>
          <cell r="S25" t="str">
            <v>1-8月</v>
          </cell>
          <cell r="T25" t="str">
            <v>1-9月</v>
          </cell>
          <cell r="U25" t="str">
            <v>1-10月</v>
          </cell>
          <cell r="V25" t="str">
            <v>1-11月</v>
          </cell>
          <cell r="W25" t="str">
            <v>1-12月</v>
          </cell>
          <cell r="X25" t="str">
            <v>2018年1-2月</v>
          </cell>
          <cell r="Y25" t="str">
            <v>1-3月</v>
          </cell>
          <cell r="Z25" t="str">
            <v>1-4月</v>
          </cell>
        </row>
        <row r="26">
          <cell r="O26">
            <v>12.8</v>
          </cell>
          <cell r="P26">
            <v>14.5</v>
          </cell>
          <cell r="Q26">
            <v>12.2</v>
          </cell>
          <cell r="R26">
            <v>12.5</v>
          </cell>
          <cell r="S26">
            <v>13.3</v>
          </cell>
          <cell r="T26">
            <v>10</v>
          </cell>
          <cell r="U26">
            <v>14.2</v>
          </cell>
          <cell r="V26">
            <v>15.6</v>
          </cell>
          <cell r="W26">
            <v>15.3</v>
          </cell>
          <cell r="X26">
            <v>13.7</v>
          </cell>
          <cell r="Y26">
            <v>10.9</v>
          </cell>
          <cell r="Z26">
            <v>12.7</v>
          </cell>
        </row>
        <row r="48">
          <cell r="O48" t="str">
            <v>2017年1-4月</v>
          </cell>
          <cell r="P48" t="str">
            <v>1-5月</v>
          </cell>
          <cell r="Q48" t="str">
            <v>1-6月</v>
          </cell>
          <cell r="R48" t="str">
            <v>1-7月</v>
          </cell>
          <cell r="S48" t="str">
            <v>1-8月</v>
          </cell>
          <cell r="T48" t="str">
            <v>1-9月</v>
          </cell>
          <cell r="U48" t="str">
            <v>1-10月</v>
          </cell>
          <cell r="V48" t="str">
            <v>1-11月</v>
          </cell>
          <cell r="W48" t="str">
            <v>1-12月</v>
          </cell>
          <cell r="X48" t="str">
            <v>2018年1-2月</v>
          </cell>
          <cell r="Y48" t="str">
            <v>1-3月</v>
          </cell>
          <cell r="Z48" t="str">
            <v>1-4月</v>
          </cell>
        </row>
        <row r="49">
          <cell r="O49">
            <v>12.6</v>
          </cell>
          <cell r="P49">
            <v>12.5</v>
          </cell>
          <cell r="Q49">
            <v>12.8</v>
          </cell>
          <cell r="R49">
            <v>12.8</v>
          </cell>
          <cell r="S49">
            <v>12.5</v>
          </cell>
          <cell r="T49">
            <v>12.6</v>
          </cell>
          <cell r="U49">
            <v>12.6</v>
          </cell>
          <cell r="V49">
            <v>12.8</v>
          </cell>
          <cell r="W49">
            <v>12.8</v>
          </cell>
          <cell r="X49">
            <v>13.9</v>
          </cell>
          <cell r="Y49">
            <v>13.9</v>
          </cell>
          <cell r="Z49">
            <v>13.9</v>
          </cell>
        </row>
        <row r="95">
          <cell r="P95">
            <v>42826</v>
          </cell>
          <cell r="Q95" t="str">
            <v>5月</v>
          </cell>
          <cell r="R95" t="str">
            <v>6月</v>
          </cell>
          <cell r="S95" t="str">
            <v>7月</v>
          </cell>
          <cell r="T95" t="str">
            <v>8月</v>
          </cell>
          <cell r="U95" t="str">
            <v>9月</v>
          </cell>
          <cell r="V95" t="str">
            <v>10月</v>
          </cell>
          <cell r="W95" t="str">
            <v>11月</v>
          </cell>
          <cell r="X95" t="str">
            <v>12月</v>
          </cell>
          <cell r="Y95">
            <v>43101</v>
          </cell>
          <cell r="Z95" t="str">
            <v>2月</v>
          </cell>
          <cell r="AA95" t="str">
            <v>3月</v>
          </cell>
          <cell r="AB95" t="str">
            <v>4月</v>
          </cell>
        </row>
        <row r="96">
          <cell r="P96">
            <v>100.6</v>
          </cell>
          <cell r="Q96">
            <v>101.2</v>
          </cell>
          <cell r="R96">
            <v>100.5</v>
          </cell>
          <cell r="S96">
            <v>101.1</v>
          </cell>
          <cell r="T96">
            <v>101.5</v>
          </cell>
          <cell r="U96">
            <v>101</v>
          </cell>
          <cell r="V96">
            <v>101.5</v>
          </cell>
          <cell r="W96">
            <v>101.5</v>
          </cell>
          <cell r="X96">
            <v>101.9</v>
          </cell>
          <cell r="Y96">
            <v>101.8</v>
          </cell>
          <cell r="Z96">
            <v>103.3</v>
          </cell>
          <cell r="AA96">
            <v>102.2</v>
          </cell>
          <cell r="AB96">
            <v>101.5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月 (用于月报，改顺序，删图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26"/>
  <sheetViews>
    <sheetView zoomScalePageLayoutView="0" workbookViewId="0" topLeftCell="A1">
      <selection activeCell="F27" sqref="F27"/>
    </sheetView>
  </sheetViews>
  <sheetFormatPr defaultColWidth="7.875" defaultRowHeight="14.25"/>
  <cols>
    <col min="1" max="1" width="7.75390625" style="0" customWidth="1"/>
    <col min="2" max="3" width="7.875" style="2" customWidth="1"/>
    <col min="4" max="4" width="13.25390625" style="0" customWidth="1"/>
    <col min="5" max="16384" width="7.875" style="2" customWidth="1"/>
  </cols>
  <sheetData>
    <row r="2" ht="14.25">
      <c r="E2" s="3"/>
    </row>
    <row r="3" ht="14.25">
      <c r="E3" s="3"/>
    </row>
    <row r="4" ht="14.25">
      <c r="E4" s="3"/>
    </row>
    <row r="7" spans="1:5" ht="35.25" customHeight="1">
      <c r="A7" s="1" t="s">
        <v>0</v>
      </c>
      <c r="B7" s="1"/>
      <c r="C7" s="1"/>
      <c r="D7" s="1"/>
      <c r="E7" s="1"/>
    </row>
    <row r="23" spans="1:5" ht="14.25">
      <c r="A23" s="266" t="s">
        <v>1</v>
      </c>
      <c r="B23" s="266"/>
      <c r="C23" s="266"/>
      <c r="D23" s="266"/>
      <c r="E23" s="268" t="s">
        <v>2</v>
      </c>
    </row>
    <row r="24" spans="1:5" ht="14.25">
      <c r="A24" s="266" t="s">
        <v>3</v>
      </c>
      <c r="B24" s="266"/>
      <c r="C24" s="266"/>
      <c r="D24" s="266"/>
      <c r="E24" s="268"/>
    </row>
    <row r="26" spans="2:4" ht="14.25">
      <c r="B26" s="267" t="s">
        <v>470</v>
      </c>
      <c r="C26" s="267"/>
      <c r="D26" s="267"/>
    </row>
  </sheetData>
  <sheetProtection/>
  <mergeCells count="5">
    <mergeCell ref="A7:E7"/>
    <mergeCell ref="A23:D23"/>
    <mergeCell ref="A24:D24"/>
    <mergeCell ref="B26:D26"/>
    <mergeCell ref="E23:E2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7"/>
  <dimension ref="A1:B24"/>
  <sheetViews>
    <sheetView zoomScaleSheetLayoutView="100" zoomScalePageLayoutView="0" workbookViewId="0" topLeftCell="A1">
      <selection activeCell="C28" sqref="C28"/>
    </sheetView>
  </sheetViews>
  <sheetFormatPr defaultColWidth="9.00390625" defaultRowHeight="14.25"/>
  <cols>
    <col min="1" max="1" width="26.00390625" style="0" customWidth="1"/>
    <col min="2" max="2" width="9.00390625" style="2" customWidth="1"/>
  </cols>
  <sheetData>
    <row r="1" spans="1:2" ht="14.25">
      <c r="A1" s="284" t="s">
        <v>143</v>
      </c>
      <c r="B1" s="284"/>
    </row>
    <row r="2" spans="1:2" s="59" customFormat="1" ht="13.5" customHeight="1">
      <c r="A2" s="60" t="s">
        <v>144</v>
      </c>
      <c r="B2" s="7" t="s">
        <v>145</v>
      </c>
    </row>
    <row r="3" spans="1:2" s="59" customFormat="1" ht="13.5" customHeight="1">
      <c r="A3" s="61"/>
      <c r="B3" s="62" t="s">
        <v>146</v>
      </c>
    </row>
    <row r="4" spans="1:2" ht="14.25">
      <c r="A4" s="63" t="s">
        <v>147</v>
      </c>
      <c r="B4" s="14">
        <v>12.7</v>
      </c>
    </row>
    <row r="5" spans="1:2" ht="14.25">
      <c r="A5" s="65" t="s">
        <v>148</v>
      </c>
      <c r="B5" s="66">
        <v>52.9</v>
      </c>
    </row>
    <row r="6" spans="1:2" ht="14.25">
      <c r="A6" s="65" t="s">
        <v>149</v>
      </c>
      <c r="B6" s="66">
        <v>2351.7</v>
      </c>
    </row>
    <row r="7" spans="1:2" ht="14.25">
      <c r="A7" s="65" t="s">
        <v>150</v>
      </c>
      <c r="B7" s="66">
        <v>13.9</v>
      </c>
    </row>
    <row r="8" spans="1:2" ht="14.25">
      <c r="A8" s="65" t="s">
        <v>151</v>
      </c>
      <c r="B8" s="66">
        <v>36</v>
      </c>
    </row>
    <row r="9" spans="1:2" ht="14.25">
      <c r="A9" s="65" t="s">
        <v>152</v>
      </c>
      <c r="B9" s="66">
        <v>-85.2</v>
      </c>
    </row>
    <row r="10" spans="1:2" ht="14.25">
      <c r="A10" s="65" t="s">
        <v>153</v>
      </c>
      <c r="B10" s="66">
        <v>120.7</v>
      </c>
    </row>
    <row r="11" spans="1:2" ht="14.25">
      <c r="A11" s="65" t="s">
        <v>154</v>
      </c>
      <c r="B11" s="66">
        <v>34.1</v>
      </c>
    </row>
    <row r="12" spans="1:2" ht="14.25">
      <c r="A12" s="65" t="s">
        <v>155</v>
      </c>
      <c r="B12" s="66">
        <v>-15.8</v>
      </c>
    </row>
    <row r="13" spans="1:2" ht="14.25">
      <c r="A13" s="65" t="s">
        <v>156</v>
      </c>
      <c r="B13" s="66">
        <v>11350</v>
      </c>
    </row>
    <row r="14" spans="1:2" ht="14.25">
      <c r="A14" s="65" t="s">
        <v>157</v>
      </c>
      <c r="B14" s="66">
        <v>-1.9</v>
      </c>
    </row>
    <row r="15" spans="1:2" ht="14.25">
      <c r="A15" s="65" t="s">
        <v>158</v>
      </c>
      <c r="B15" s="66">
        <v>39.4</v>
      </c>
    </row>
    <row r="16" spans="1:2" ht="14.25">
      <c r="A16" s="65" t="s">
        <v>159</v>
      </c>
      <c r="B16" s="66">
        <v>-13.4</v>
      </c>
    </row>
    <row r="17" spans="1:2" ht="14.25">
      <c r="A17" s="65" t="s">
        <v>442</v>
      </c>
      <c r="B17" s="66">
        <v>18.9</v>
      </c>
    </row>
    <row r="18" spans="1:2" ht="14.25">
      <c r="A18" s="65" t="s">
        <v>443</v>
      </c>
      <c r="B18" s="66">
        <v>-20.5</v>
      </c>
    </row>
    <row r="19" spans="1:2" ht="14.25">
      <c r="A19" s="65" t="s">
        <v>160</v>
      </c>
      <c r="B19" s="66">
        <v>273.8</v>
      </c>
    </row>
    <row r="20" spans="1:2" ht="14.25">
      <c r="A20" s="65" t="s">
        <v>161</v>
      </c>
      <c r="B20" s="66">
        <v>53.5</v>
      </c>
    </row>
    <row r="21" spans="1:2" ht="14.25">
      <c r="A21" s="65" t="s">
        <v>162</v>
      </c>
      <c r="B21" s="66">
        <v>-11.3</v>
      </c>
    </row>
    <row r="22" spans="1:2" ht="14.25">
      <c r="A22" s="65" t="s">
        <v>163</v>
      </c>
      <c r="B22" s="66">
        <v>54.1</v>
      </c>
    </row>
    <row r="23" spans="1:2" ht="14.25">
      <c r="A23" s="252" t="s">
        <v>164</v>
      </c>
      <c r="B23" s="253" t="s">
        <v>485</v>
      </c>
    </row>
    <row r="24" spans="1:2" ht="14.25">
      <c r="A24" s="67" t="s">
        <v>452</v>
      </c>
      <c r="B24" s="68" t="s">
        <v>464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B21"/>
  <sheetViews>
    <sheetView zoomScalePageLayoutView="0" workbookViewId="0" topLeftCell="A1">
      <selection activeCell="B4" sqref="B4:B20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2" customWidth="1"/>
  </cols>
  <sheetData>
    <row r="1" spans="1:2" ht="24" customHeight="1">
      <c r="A1" s="285" t="s">
        <v>165</v>
      </c>
      <c r="B1" s="285"/>
    </row>
    <row r="2" spans="1:2" ht="20.25" customHeight="1">
      <c r="A2" s="69" t="s">
        <v>166</v>
      </c>
      <c r="B2" s="175" t="s">
        <v>471</v>
      </c>
    </row>
    <row r="3" spans="1:2" ht="14.25">
      <c r="A3" s="26" t="s">
        <v>167</v>
      </c>
      <c r="B3" s="70"/>
    </row>
    <row r="4" spans="1:2" ht="14.25">
      <c r="A4" s="71" t="s">
        <v>168</v>
      </c>
      <c r="B4" s="64">
        <v>526.07</v>
      </c>
    </row>
    <row r="5" spans="1:2" ht="14.25">
      <c r="A5" s="72" t="s">
        <v>169</v>
      </c>
      <c r="B5" s="64">
        <v>456.94</v>
      </c>
    </row>
    <row r="6" spans="1:2" ht="14.25">
      <c r="A6" s="71" t="s">
        <v>170</v>
      </c>
      <c r="B6" s="64">
        <v>5.59</v>
      </c>
    </row>
    <row r="7" spans="1:2" ht="14.25">
      <c r="A7" s="72" t="s">
        <v>169</v>
      </c>
      <c r="B7" s="64">
        <v>5.59</v>
      </c>
    </row>
    <row r="8" spans="1:2" ht="14.25">
      <c r="A8" s="71" t="s">
        <v>171</v>
      </c>
      <c r="B8" s="64">
        <v>22.66</v>
      </c>
    </row>
    <row r="9" spans="1:2" ht="14.25">
      <c r="A9" s="72" t="s">
        <v>169</v>
      </c>
      <c r="B9" s="64">
        <v>22.6</v>
      </c>
    </row>
    <row r="10" spans="1:2" ht="14.25">
      <c r="A10" s="71" t="s">
        <v>172</v>
      </c>
      <c r="B10" s="64">
        <v>15.65</v>
      </c>
    </row>
    <row r="11" spans="1:2" ht="14.25">
      <c r="A11" s="72" t="s">
        <v>169</v>
      </c>
      <c r="B11" s="64">
        <v>15.58</v>
      </c>
    </row>
    <row r="12" spans="1:2" ht="14.25">
      <c r="A12" s="73" t="s">
        <v>173</v>
      </c>
      <c r="B12" s="64"/>
    </row>
    <row r="13" spans="1:2" ht="14.25">
      <c r="A13" s="71" t="s">
        <v>174</v>
      </c>
      <c r="B13" s="14">
        <v>-1.1</v>
      </c>
    </row>
    <row r="14" spans="1:2" ht="14.25">
      <c r="A14" s="72" t="s">
        <v>169</v>
      </c>
      <c r="B14" s="14">
        <v>-1.5</v>
      </c>
    </row>
    <row r="15" spans="1:2" ht="14.25">
      <c r="A15" s="71" t="s">
        <v>175</v>
      </c>
      <c r="B15" s="14">
        <v>295.9</v>
      </c>
    </row>
    <row r="16" spans="1:2" ht="14.25">
      <c r="A16" s="72" t="s">
        <v>169</v>
      </c>
      <c r="B16" s="14">
        <v>377.4</v>
      </c>
    </row>
    <row r="17" spans="1:2" ht="14.25">
      <c r="A17" s="71" t="s">
        <v>176</v>
      </c>
      <c r="B17" s="14">
        <v>34.6</v>
      </c>
    </row>
    <row r="18" spans="1:2" ht="14.25">
      <c r="A18" s="72" t="s">
        <v>169</v>
      </c>
      <c r="B18" s="14">
        <v>34.8</v>
      </c>
    </row>
    <row r="19" spans="1:2" ht="14.25">
      <c r="A19" s="71" t="s">
        <v>177</v>
      </c>
      <c r="B19" s="14">
        <v>85</v>
      </c>
    </row>
    <row r="20" spans="1:2" ht="14.25">
      <c r="A20" s="74" t="s">
        <v>178</v>
      </c>
      <c r="B20" s="75">
        <v>84.8</v>
      </c>
    </row>
    <row r="21" ht="14.25">
      <c r="B21" s="14"/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/>
  <dimension ref="A1:C21"/>
  <sheetViews>
    <sheetView zoomScaleSheetLayoutView="100" zoomScalePageLayoutView="0" workbookViewId="0" topLeftCell="A10">
      <selection activeCell="J14" sqref="J14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16384" width="7.875" style="2" customWidth="1"/>
  </cols>
  <sheetData>
    <row r="1" spans="1:3" ht="15.75" customHeight="1">
      <c r="A1" s="286" t="s">
        <v>179</v>
      </c>
      <c r="B1" s="286"/>
      <c r="C1" s="287"/>
    </row>
    <row r="2" spans="1:3" ht="32.25" customHeight="1">
      <c r="A2" s="76"/>
      <c r="B2" s="195" t="s">
        <v>475</v>
      </c>
      <c r="C2" s="77" t="s">
        <v>180</v>
      </c>
    </row>
    <row r="3" spans="1:3" ht="14.25">
      <c r="A3" s="42" t="s">
        <v>181</v>
      </c>
      <c r="B3" s="36">
        <v>118.3845</v>
      </c>
      <c r="C3" s="33">
        <v>13.9</v>
      </c>
    </row>
    <row r="4" spans="1:3" ht="15" customHeight="1">
      <c r="A4" s="78" t="s">
        <v>182</v>
      </c>
      <c r="B4" s="37">
        <v>107.371353</v>
      </c>
      <c r="C4" s="12">
        <v>14.5</v>
      </c>
    </row>
    <row r="5" spans="1:3" ht="15" customHeight="1">
      <c r="A5" s="78" t="s">
        <v>183</v>
      </c>
      <c r="B5" s="37">
        <v>11.013147</v>
      </c>
      <c r="C5" s="12">
        <v>13</v>
      </c>
    </row>
    <row r="6" spans="1:3" ht="15" customHeight="1">
      <c r="A6" s="78" t="s">
        <v>489</v>
      </c>
      <c r="B6" s="37">
        <v>49.70231</v>
      </c>
      <c r="C6" s="12">
        <v>25.4</v>
      </c>
    </row>
    <row r="7" spans="1:3" ht="15" customHeight="1">
      <c r="A7" s="78" t="s">
        <v>184</v>
      </c>
      <c r="B7" s="37">
        <v>45.65291</v>
      </c>
      <c r="C7" s="12">
        <v>29.1</v>
      </c>
    </row>
    <row r="8" spans="1:3" ht="15" customHeight="1">
      <c r="A8" s="78" t="s">
        <v>185</v>
      </c>
      <c r="B8" s="37">
        <v>4.0494</v>
      </c>
      <c r="C8" s="12">
        <v>-4.9</v>
      </c>
    </row>
    <row r="9" spans="1:3" ht="15" customHeight="1">
      <c r="A9" s="78" t="s">
        <v>186</v>
      </c>
      <c r="B9" s="37">
        <v>60.19133000000001</v>
      </c>
      <c r="C9" s="12">
        <v>6.7</v>
      </c>
    </row>
    <row r="10" spans="1:3" ht="15" customHeight="1">
      <c r="A10" s="78" t="s">
        <v>184</v>
      </c>
      <c r="B10" s="37">
        <v>21.16287</v>
      </c>
      <c r="C10" s="12">
        <v>131.8</v>
      </c>
    </row>
    <row r="11" spans="1:3" ht="15" customHeight="1">
      <c r="A11" s="78" t="s">
        <v>185</v>
      </c>
      <c r="B11" s="37">
        <v>39.028459999999995</v>
      </c>
      <c r="C11" s="12">
        <v>-17.5</v>
      </c>
    </row>
    <row r="12" spans="1:3" ht="15" customHeight="1">
      <c r="A12" s="78" t="s">
        <v>187</v>
      </c>
      <c r="B12" s="37">
        <v>0.97183</v>
      </c>
      <c r="C12" s="12">
        <v>16.2</v>
      </c>
    </row>
    <row r="13" spans="1:3" ht="15" customHeight="1">
      <c r="A13" s="78" t="s">
        <v>184</v>
      </c>
      <c r="B13" s="37">
        <v>0.24623</v>
      </c>
      <c r="C13" s="12">
        <v>14.5</v>
      </c>
    </row>
    <row r="14" spans="1:3" ht="15" customHeight="1">
      <c r="A14" s="78" t="s">
        <v>185</v>
      </c>
      <c r="B14" s="37">
        <v>0.7256</v>
      </c>
      <c r="C14" s="12">
        <v>16.7</v>
      </c>
    </row>
    <row r="15" spans="1:3" ht="15" customHeight="1">
      <c r="A15" s="78" t="s">
        <v>188</v>
      </c>
      <c r="B15" s="37">
        <v>7.51903</v>
      </c>
      <c r="C15" s="12">
        <v>7.3</v>
      </c>
    </row>
    <row r="16" spans="1:3" ht="15" customHeight="1">
      <c r="A16" s="78" t="s">
        <v>189</v>
      </c>
      <c r="B16" s="37">
        <v>0.62293</v>
      </c>
      <c r="C16" s="12">
        <v>9.2</v>
      </c>
    </row>
    <row r="17" spans="1:3" ht="15" customHeight="1">
      <c r="A17" s="78" t="s">
        <v>190</v>
      </c>
      <c r="B17" s="37">
        <v>6.8961</v>
      </c>
      <c r="C17" s="12">
        <v>7.6</v>
      </c>
    </row>
    <row r="18" spans="1:3" ht="14.25">
      <c r="A18" s="18" t="s">
        <v>191</v>
      </c>
      <c r="B18" s="16"/>
      <c r="C18" s="12"/>
    </row>
    <row r="19" spans="1:3" ht="14.25">
      <c r="A19" s="11" t="s">
        <v>427</v>
      </c>
      <c r="B19" s="13">
        <v>5997</v>
      </c>
      <c r="C19" s="12">
        <v>44.6</v>
      </c>
    </row>
    <row r="20" spans="1:3" ht="14.25">
      <c r="A20" s="19" t="s">
        <v>426</v>
      </c>
      <c r="B20" s="79">
        <v>2858</v>
      </c>
      <c r="C20" s="30">
        <v>250.11637878231045</v>
      </c>
    </row>
    <row r="21" spans="1:3" ht="14.25">
      <c r="A21" s="288"/>
      <c r="B21" s="288"/>
      <c r="C21" s="288"/>
    </row>
  </sheetData>
  <sheetProtection/>
  <mergeCells count="2">
    <mergeCell ref="A1:C1"/>
    <mergeCell ref="A21:C2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HL19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19.75390625" style="0" customWidth="1"/>
    <col min="2" max="220" width="7.875" style="2" customWidth="1"/>
  </cols>
  <sheetData>
    <row r="1" ht="14.25">
      <c r="A1" s="18" t="s">
        <v>192</v>
      </c>
    </row>
    <row r="2" ht="14.25">
      <c r="A2" s="81"/>
    </row>
    <row r="3" spans="1:3" ht="25.5" customHeight="1">
      <c r="A3" s="82" t="s">
        <v>193</v>
      </c>
      <c r="B3" s="196" t="s">
        <v>472</v>
      </c>
      <c r="C3" s="83" t="s">
        <v>194</v>
      </c>
    </row>
    <row r="4" spans="1:3" ht="14.25">
      <c r="A4" s="42" t="s">
        <v>195</v>
      </c>
      <c r="B4" s="84">
        <v>32.0334</v>
      </c>
      <c r="C4" s="14">
        <v>25.468645959813557</v>
      </c>
    </row>
    <row r="5" spans="1:3" ht="14.25">
      <c r="A5" s="5" t="s">
        <v>196</v>
      </c>
      <c r="B5" s="64">
        <v>15.0638</v>
      </c>
      <c r="C5" s="14">
        <v>27.326977042972587</v>
      </c>
    </row>
    <row r="6" spans="1:3" ht="14.25">
      <c r="A6" s="5" t="s">
        <v>197</v>
      </c>
      <c r="B6" s="64">
        <v>8.6594</v>
      </c>
      <c r="C6" s="22">
        <v>26.81819513195279</v>
      </c>
    </row>
    <row r="7" spans="1:3" ht="14.25">
      <c r="A7" s="5" t="s">
        <v>198</v>
      </c>
      <c r="B7" s="64">
        <v>8.3102</v>
      </c>
      <c r="C7" s="14">
        <v>20.928405122235162</v>
      </c>
    </row>
    <row r="8" spans="1:3" ht="14.25">
      <c r="A8" s="85" t="s">
        <v>199</v>
      </c>
      <c r="B8" s="21">
        <v>22.5334</v>
      </c>
      <c r="C8" s="14">
        <v>24.628879892037787</v>
      </c>
    </row>
    <row r="9" spans="1:3" ht="13.5" customHeight="1">
      <c r="A9" s="18" t="s">
        <v>200</v>
      </c>
      <c r="B9" s="21"/>
      <c r="C9" s="14"/>
    </row>
    <row r="10" spans="1:3" ht="13.5" customHeight="1">
      <c r="A10" s="5" t="s">
        <v>201</v>
      </c>
      <c r="B10" s="21">
        <v>37.3374</v>
      </c>
      <c r="C10" s="14">
        <v>36.54096514196276</v>
      </c>
    </row>
    <row r="11" spans="1:220" ht="14.25">
      <c r="A11" s="5" t="s">
        <v>202</v>
      </c>
      <c r="B11" s="21">
        <v>3.3477</v>
      </c>
      <c r="C11" s="14">
        <v>36.49039833652709</v>
      </c>
      <c r="HD11"/>
      <c r="HE11"/>
      <c r="HF11"/>
      <c r="HG11"/>
      <c r="HH11"/>
      <c r="HI11"/>
      <c r="HJ11"/>
      <c r="HK11"/>
      <c r="HL11"/>
    </row>
    <row r="12" spans="1:220" ht="14.25">
      <c r="A12" s="5" t="s">
        <v>203</v>
      </c>
      <c r="B12" s="21">
        <v>4.4437</v>
      </c>
      <c r="C12" s="14">
        <v>28.2749263899313</v>
      </c>
      <c r="HD12"/>
      <c r="HE12"/>
      <c r="HF12"/>
      <c r="HG12"/>
      <c r="HH12"/>
      <c r="HI12"/>
      <c r="HJ12"/>
      <c r="HK12"/>
      <c r="HL12"/>
    </row>
    <row r="13" spans="1:220" ht="14.25">
      <c r="A13" s="19" t="s">
        <v>204</v>
      </c>
      <c r="B13" s="46">
        <v>4.3197</v>
      </c>
      <c r="C13" s="75">
        <v>5.325140809011777</v>
      </c>
      <c r="HD13"/>
      <c r="HE13"/>
      <c r="HF13"/>
      <c r="HG13"/>
      <c r="HH13"/>
      <c r="HI13"/>
      <c r="HJ13"/>
      <c r="HK13"/>
      <c r="HL13"/>
    </row>
    <row r="14" spans="1:2" ht="14.25">
      <c r="A14" s="18"/>
      <c r="B14" s="5"/>
    </row>
    <row r="15" ht="14.25">
      <c r="A15" s="5"/>
    </row>
    <row r="16" ht="14.25">
      <c r="A16" s="5"/>
    </row>
    <row r="17" ht="14.25">
      <c r="A17" s="5"/>
    </row>
    <row r="18" ht="14.25">
      <c r="A18" s="5"/>
    </row>
    <row r="19" ht="14.25">
      <c r="A19" s="2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HR25"/>
  <sheetViews>
    <sheetView zoomScalePageLayoutView="0" workbookViewId="0" topLeftCell="A1">
      <selection activeCell="D22" sqref="D22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2" customWidth="1"/>
  </cols>
  <sheetData>
    <row r="1" spans="1:2" ht="21.75" customHeight="1">
      <c r="A1" s="18" t="s">
        <v>205</v>
      </c>
      <c r="B1" s="18"/>
    </row>
    <row r="2" spans="1:3" ht="27.75" customHeight="1">
      <c r="A2" s="86" t="s">
        <v>206</v>
      </c>
      <c r="B2" s="197" t="s">
        <v>472</v>
      </c>
      <c r="C2" s="83" t="s">
        <v>194</v>
      </c>
    </row>
    <row r="3" spans="1:226" ht="14.25">
      <c r="A3" s="42" t="s">
        <v>207</v>
      </c>
      <c r="B3" s="88">
        <v>240943</v>
      </c>
      <c r="C3" s="14">
        <v>27.939997345015264</v>
      </c>
      <c r="HN3"/>
      <c r="HO3"/>
      <c r="HP3"/>
      <c r="HQ3"/>
      <c r="HR3"/>
    </row>
    <row r="4" spans="1:226" ht="14.25">
      <c r="A4" s="5" t="s">
        <v>208</v>
      </c>
      <c r="B4" s="89">
        <v>20612</v>
      </c>
      <c r="C4" s="14">
        <v>-24.509229416935245</v>
      </c>
      <c r="HN4"/>
      <c r="HO4"/>
      <c r="HP4"/>
      <c r="HQ4"/>
      <c r="HR4"/>
    </row>
    <row r="5" spans="1:226" ht="14.25">
      <c r="A5" s="5" t="s">
        <v>209</v>
      </c>
      <c r="B5" s="89">
        <v>651</v>
      </c>
      <c r="C5" s="14">
        <v>-48.49683544303797</v>
      </c>
      <c r="HN5"/>
      <c r="HO5"/>
      <c r="HP5"/>
      <c r="HQ5"/>
      <c r="HR5"/>
    </row>
    <row r="6" spans="1:226" ht="14.25">
      <c r="A6" s="5" t="s">
        <v>210</v>
      </c>
      <c r="B6" s="89">
        <v>145265</v>
      </c>
      <c r="C6" s="14">
        <v>45.857180151414745</v>
      </c>
      <c r="HN6"/>
      <c r="HO6"/>
      <c r="HP6"/>
      <c r="HQ6"/>
      <c r="HR6"/>
    </row>
    <row r="7" spans="1:226" ht="14.25">
      <c r="A7" s="5" t="s">
        <v>211</v>
      </c>
      <c r="B7" s="89">
        <v>54011</v>
      </c>
      <c r="C7" s="14">
        <v>28.929151150577674</v>
      </c>
      <c r="HN7"/>
      <c r="HO7"/>
      <c r="HP7"/>
      <c r="HQ7"/>
      <c r="HR7"/>
    </row>
    <row r="8" spans="1:226" ht="14.25">
      <c r="A8" s="5" t="s">
        <v>212</v>
      </c>
      <c r="B8" s="89">
        <v>9826</v>
      </c>
      <c r="C8" s="14">
        <v>19.81465674917693</v>
      </c>
      <c r="HN8"/>
      <c r="HO8"/>
      <c r="HP8"/>
      <c r="HQ8"/>
      <c r="HR8"/>
    </row>
    <row r="9" spans="1:226" ht="14.25">
      <c r="A9" s="5" t="s">
        <v>213</v>
      </c>
      <c r="B9" s="89">
        <v>10578</v>
      </c>
      <c r="C9" s="14">
        <v>5.044687189672294</v>
      </c>
      <c r="HN9"/>
      <c r="HO9"/>
      <c r="HP9"/>
      <c r="HQ9"/>
      <c r="HR9"/>
    </row>
    <row r="10" spans="1:226" ht="14.25">
      <c r="A10" s="5" t="s">
        <v>214</v>
      </c>
      <c r="B10" s="89">
        <v>62</v>
      </c>
      <c r="C10" s="14">
        <v>-73.27586206896551</v>
      </c>
      <c r="HN10"/>
      <c r="HO10"/>
      <c r="HP10"/>
      <c r="HQ10"/>
      <c r="HR10"/>
    </row>
    <row r="11" spans="1:226" ht="14.25">
      <c r="A11" s="5" t="s">
        <v>215</v>
      </c>
      <c r="B11" s="89">
        <v>115488</v>
      </c>
      <c r="C11" s="14">
        <v>30.511136977477427</v>
      </c>
      <c r="HN11"/>
      <c r="HO11"/>
      <c r="HP11"/>
      <c r="HQ11"/>
      <c r="HR11"/>
    </row>
    <row r="12" spans="1:226" ht="14.25">
      <c r="A12" s="5" t="s">
        <v>216</v>
      </c>
      <c r="B12" s="90">
        <v>78969</v>
      </c>
      <c r="C12" s="14">
        <v>16.78176897709291</v>
      </c>
      <c r="HN12"/>
      <c r="HO12"/>
      <c r="HP12"/>
      <c r="HQ12"/>
      <c r="HR12"/>
    </row>
    <row r="13" spans="1:3" ht="14.25">
      <c r="A13" s="19" t="s">
        <v>217</v>
      </c>
      <c r="B13" s="91">
        <v>125393</v>
      </c>
      <c r="C13" s="75">
        <v>25.891530460624075</v>
      </c>
    </row>
    <row r="14" spans="1:2" ht="14.25">
      <c r="A14" s="18"/>
      <c r="B14" s="92"/>
    </row>
    <row r="15" spans="1:226" ht="14.25">
      <c r="A15" s="18"/>
      <c r="B15" s="2"/>
      <c r="HR15"/>
    </row>
    <row r="16" spans="1:2" ht="14.25">
      <c r="A16" s="5"/>
      <c r="B16" s="93"/>
    </row>
    <row r="17" spans="1:2" ht="14.25">
      <c r="A17" s="5"/>
      <c r="B17" s="93"/>
    </row>
    <row r="18" spans="1:2" ht="14.25">
      <c r="A18" s="5"/>
      <c r="B18" s="93"/>
    </row>
    <row r="19" spans="1:2" ht="14.25">
      <c r="A19" s="5"/>
      <c r="B19" s="93"/>
    </row>
    <row r="20" spans="1:2" ht="14.25">
      <c r="A20" s="5"/>
      <c r="B20" s="93"/>
    </row>
    <row r="21" spans="1:2" ht="14.25">
      <c r="A21" s="5"/>
      <c r="B21" s="93"/>
    </row>
    <row r="22" spans="1:2" ht="14.25">
      <c r="A22" s="5"/>
      <c r="B22" s="94"/>
    </row>
    <row r="23" spans="1:2" ht="14.25">
      <c r="A23" s="5"/>
      <c r="B23" s="93"/>
    </row>
    <row r="24" spans="1:2" ht="14.25">
      <c r="A24" s="5"/>
      <c r="B24" s="95"/>
    </row>
    <row r="25" spans="1:2" ht="14.25">
      <c r="A25" s="5"/>
      <c r="B25" s="93"/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HU30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2" customWidth="1"/>
  </cols>
  <sheetData>
    <row r="1" spans="1:3" ht="14.25">
      <c r="A1" s="289" t="s">
        <v>218</v>
      </c>
      <c r="B1" s="289"/>
      <c r="C1" s="289"/>
    </row>
    <row r="2" spans="1:3" ht="24">
      <c r="A2" s="87" t="s">
        <v>219</v>
      </c>
      <c r="B2" s="87" t="s">
        <v>220</v>
      </c>
      <c r="C2" s="87" t="s">
        <v>221</v>
      </c>
    </row>
    <row r="3" spans="1:3" ht="14.25">
      <c r="A3" s="42" t="s">
        <v>222</v>
      </c>
      <c r="B3" s="97">
        <v>683.266976997</v>
      </c>
      <c r="C3" s="36">
        <v>27.007287190299998</v>
      </c>
    </row>
    <row r="4" spans="1:3" ht="14.25">
      <c r="A4" s="5" t="s">
        <v>223</v>
      </c>
      <c r="B4" s="16">
        <v>391.11698305330003</v>
      </c>
      <c r="C4" s="37">
        <v>20.3983300105</v>
      </c>
    </row>
    <row r="5" spans="1:3" ht="14.25">
      <c r="A5" s="5" t="s">
        <v>224</v>
      </c>
      <c r="B5" s="16">
        <v>152.09420018170002</v>
      </c>
      <c r="C5" s="37">
        <v>15.5464844272</v>
      </c>
    </row>
    <row r="6" spans="1:3" ht="14.25">
      <c r="A6" s="5" t="s">
        <v>225</v>
      </c>
      <c r="B6" s="16">
        <v>139.9509736473</v>
      </c>
      <c r="C6" s="37">
        <v>-8.9446968049</v>
      </c>
    </row>
    <row r="7" spans="1:3" ht="14.25">
      <c r="A7" s="5" t="s">
        <v>226</v>
      </c>
      <c r="B7" s="16">
        <v>0.0148275191</v>
      </c>
      <c r="C7" s="37">
        <v>-0.0039146647</v>
      </c>
    </row>
    <row r="8" spans="1:3" ht="14.25">
      <c r="A8" s="18" t="s">
        <v>227</v>
      </c>
      <c r="B8" s="16">
        <v>489.26193134359994</v>
      </c>
      <c r="C8" s="37">
        <v>35.9916389104</v>
      </c>
    </row>
    <row r="9" spans="1:3" ht="14.25">
      <c r="A9" s="5" t="s">
        <v>228</v>
      </c>
      <c r="B9" s="16">
        <v>187.069818052</v>
      </c>
      <c r="C9" s="37">
        <v>18.0253285137</v>
      </c>
    </row>
    <row r="10" spans="1:3" ht="14.25">
      <c r="A10" s="5" t="s">
        <v>229</v>
      </c>
      <c r="B10" s="16">
        <v>25.1945920655</v>
      </c>
      <c r="C10" s="37">
        <v>-0.6831052414</v>
      </c>
    </row>
    <row r="11" spans="1:3" ht="14.25">
      <c r="A11" s="5" t="s">
        <v>230</v>
      </c>
      <c r="B11" s="16">
        <v>161.8752259865</v>
      </c>
      <c r="C11" s="37">
        <v>18.7084337551</v>
      </c>
    </row>
    <row r="12" spans="1:3" ht="14.25">
      <c r="A12" s="5" t="s">
        <v>231</v>
      </c>
      <c r="B12" s="16">
        <v>302.1710171961</v>
      </c>
      <c r="C12" s="37">
        <v>17.9599773839</v>
      </c>
    </row>
    <row r="13" spans="1:3" ht="14.25">
      <c r="A13" s="5" t="s">
        <v>229</v>
      </c>
      <c r="B13" s="16">
        <v>100.9009346</v>
      </c>
      <c r="C13" s="37">
        <v>3.8191826647</v>
      </c>
    </row>
    <row r="14" spans="1:3" ht="14.25">
      <c r="A14" s="5" t="s">
        <v>230</v>
      </c>
      <c r="B14" s="16">
        <v>177.92592572019998</v>
      </c>
      <c r="C14" s="37">
        <v>20.0831018918</v>
      </c>
    </row>
    <row r="15" spans="1:3" ht="14.25">
      <c r="A15" s="19" t="s">
        <v>232</v>
      </c>
      <c r="B15" s="190">
        <v>22.9068638511</v>
      </c>
      <c r="C15" s="41">
        <v>-5.9529071726</v>
      </c>
    </row>
    <row r="16" spans="227:229" ht="14.25">
      <c r="HS16"/>
      <c r="HT16"/>
      <c r="HU16"/>
    </row>
    <row r="17" spans="4:229" ht="18" customHeight="1">
      <c r="D17" s="187"/>
      <c r="HM17"/>
      <c r="HN17"/>
      <c r="HO17"/>
      <c r="HP17"/>
      <c r="HQ17"/>
      <c r="HR17"/>
      <c r="HS17"/>
      <c r="HT17"/>
      <c r="HU17"/>
    </row>
    <row r="18" spans="4:229" ht="18" customHeight="1">
      <c r="D18" s="37"/>
      <c r="HM18"/>
      <c r="HN18"/>
      <c r="HO18"/>
      <c r="HP18"/>
      <c r="HQ18"/>
      <c r="HR18"/>
      <c r="HS18"/>
      <c r="HT18"/>
      <c r="HU18"/>
    </row>
    <row r="19" spans="4:229" ht="18" customHeight="1">
      <c r="D19" s="37"/>
      <c r="HP19"/>
      <c r="HQ19"/>
      <c r="HR19"/>
      <c r="HS19"/>
      <c r="HT19"/>
      <c r="HU19"/>
    </row>
    <row r="20" spans="4:229" ht="18" customHeight="1">
      <c r="D20" s="37"/>
      <c r="HP20"/>
      <c r="HQ20"/>
      <c r="HR20"/>
      <c r="HS20"/>
      <c r="HT20"/>
      <c r="HU20"/>
    </row>
    <row r="21" spans="4:229" ht="18" customHeight="1">
      <c r="D21" s="37"/>
      <c r="HP21"/>
      <c r="HQ21"/>
      <c r="HR21"/>
      <c r="HS21"/>
      <c r="HT21"/>
      <c r="HU21"/>
    </row>
    <row r="22" spans="4:229" ht="18" customHeight="1">
      <c r="D22" s="37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7"/>
      <c r="HP23"/>
      <c r="HQ23"/>
      <c r="HR23"/>
      <c r="HS23"/>
      <c r="HT23"/>
      <c r="HU23"/>
    </row>
    <row r="24" ht="18" customHeight="1">
      <c r="D24" s="37"/>
    </row>
    <row r="25" spans="4:229" ht="14.25">
      <c r="D25" s="37"/>
      <c r="HP25"/>
      <c r="HQ25"/>
      <c r="HR25"/>
      <c r="HS25"/>
      <c r="HT25"/>
      <c r="HU25"/>
    </row>
    <row r="26" spans="4:229" ht="14.25">
      <c r="D26" s="37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7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7"/>
      <c r="HP28"/>
      <c r="HQ28"/>
      <c r="HR28"/>
      <c r="HS28"/>
      <c r="HT28"/>
      <c r="HU28"/>
    </row>
    <row r="29" spans="1:229" ht="14.25">
      <c r="A29" s="189"/>
      <c r="B29" s="189"/>
      <c r="C29" s="189"/>
      <c r="D29" s="37"/>
      <c r="HP29"/>
      <c r="HQ29"/>
      <c r="HR29"/>
      <c r="HS29"/>
      <c r="HT29"/>
      <c r="HU29"/>
    </row>
    <row r="30" spans="1:4" ht="40.5" customHeight="1">
      <c r="A30" s="290"/>
      <c r="B30" s="290"/>
      <c r="C30" s="290"/>
      <c r="D30" s="188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1" header="0.8401727113198109" footer="0.49993747801292604"/>
  <pageSetup firstPageNumber="1" useFirstPageNumber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D29"/>
  <sheetViews>
    <sheetView zoomScalePageLayoutView="0" workbookViewId="0" topLeftCell="A1">
      <selection activeCell="B28" sqref="B28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8.75390625" style="0" customWidth="1"/>
    <col min="4" max="4" width="9.00390625" style="2" customWidth="1"/>
    <col min="5" max="16384" width="7.875" style="2" customWidth="1"/>
  </cols>
  <sheetData>
    <row r="1" spans="1:4" ht="14.25">
      <c r="A1" s="18" t="s">
        <v>233</v>
      </c>
      <c r="B1" s="18"/>
      <c r="C1" s="18"/>
      <c r="D1" s="18"/>
    </row>
    <row r="2" spans="1:4" ht="14.25">
      <c r="A2" s="98"/>
      <c r="B2" s="98" t="s">
        <v>234</v>
      </c>
      <c r="C2" s="198" t="s">
        <v>472</v>
      </c>
      <c r="D2" s="99" t="s">
        <v>235</v>
      </c>
    </row>
    <row r="3" spans="1:4" ht="18.75" customHeight="1">
      <c r="A3" s="18" t="s">
        <v>236</v>
      </c>
      <c r="B3" s="100" t="s">
        <v>237</v>
      </c>
      <c r="C3" s="101">
        <v>90500</v>
      </c>
      <c r="D3" s="224">
        <v>1.9006440571093999</v>
      </c>
    </row>
    <row r="4" spans="1:4" ht="18.75" customHeight="1">
      <c r="A4" s="18" t="s">
        <v>238</v>
      </c>
      <c r="B4" s="100"/>
      <c r="C4" s="10"/>
      <c r="D4" s="102"/>
    </row>
    <row r="5" spans="1:4" ht="14.25">
      <c r="A5" s="5" t="s">
        <v>239</v>
      </c>
      <c r="B5" s="100" t="s">
        <v>237</v>
      </c>
      <c r="C5" s="101">
        <v>3936</v>
      </c>
      <c r="D5" s="224">
        <v>0.6649616368286445</v>
      </c>
    </row>
    <row r="6" spans="1:4" ht="14.25">
      <c r="A6" s="5" t="s">
        <v>240</v>
      </c>
      <c r="B6" s="100" t="s">
        <v>241</v>
      </c>
      <c r="C6" s="15">
        <v>370.667552</v>
      </c>
      <c r="D6" s="224">
        <v>1.4874349911558247</v>
      </c>
    </row>
    <row r="7" spans="1:4" ht="14.25">
      <c r="A7" s="5" t="s">
        <v>242</v>
      </c>
      <c r="B7" s="100" t="s">
        <v>237</v>
      </c>
      <c r="C7" s="101">
        <v>58</v>
      </c>
      <c r="D7" s="224">
        <v>26.08695652173913</v>
      </c>
    </row>
    <row r="8" spans="1:4" ht="14.25">
      <c r="A8" s="5" t="s">
        <v>243</v>
      </c>
      <c r="B8" s="100" t="s">
        <v>241</v>
      </c>
      <c r="C8" s="15">
        <v>12.387542</v>
      </c>
      <c r="D8" s="224">
        <v>205.3374907567168</v>
      </c>
    </row>
    <row r="9" spans="1:2" ht="14.25">
      <c r="A9" s="18" t="s">
        <v>244</v>
      </c>
      <c r="B9" s="100"/>
    </row>
    <row r="10" spans="1:4" ht="14.25">
      <c r="A10" s="5" t="s">
        <v>239</v>
      </c>
      <c r="B10" s="100" t="s">
        <v>237</v>
      </c>
      <c r="C10" s="101">
        <v>182</v>
      </c>
      <c r="D10" s="224">
        <v>1.1111111111111112</v>
      </c>
    </row>
    <row r="11" spans="1:4" ht="14.25">
      <c r="A11" s="5" t="s">
        <v>245</v>
      </c>
      <c r="B11" s="100" t="s">
        <v>246</v>
      </c>
      <c r="C11" s="37">
        <v>92374.09</v>
      </c>
      <c r="D11" s="15">
        <v>-0.2962592946658653</v>
      </c>
    </row>
    <row r="12" spans="1:4" ht="14.25">
      <c r="A12" s="5" t="s">
        <v>247</v>
      </c>
      <c r="B12" s="100" t="s">
        <v>237</v>
      </c>
      <c r="C12" s="101">
        <v>3</v>
      </c>
      <c r="D12" s="15">
        <v>200</v>
      </c>
    </row>
    <row r="13" spans="1:4" ht="14.25">
      <c r="A13" s="5" t="s">
        <v>248</v>
      </c>
      <c r="B13" s="100" t="s">
        <v>246</v>
      </c>
      <c r="C13" s="15">
        <v>50</v>
      </c>
      <c r="D13" s="15">
        <v>100</v>
      </c>
    </row>
    <row r="14" spans="1:4" ht="14.25">
      <c r="A14" s="18" t="s">
        <v>249</v>
      </c>
      <c r="B14" s="100"/>
      <c r="C14" s="101"/>
      <c r="D14" s="44"/>
    </row>
    <row r="15" spans="1:4" ht="14.25">
      <c r="A15" s="5" t="s">
        <v>239</v>
      </c>
      <c r="B15" s="100" t="s">
        <v>237</v>
      </c>
      <c r="C15" s="101">
        <v>17917</v>
      </c>
      <c r="D15" s="15">
        <v>6.420765027322404</v>
      </c>
    </row>
    <row r="16" spans="1:4" ht="14.25">
      <c r="A16" s="5" t="s">
        <v>240</v>
      </c>
      <c r="B16" s="100" t="s">
        <v>241</v>
      </c>
      <c r="C16" s="21">
        <v>483.71815599999996</v>
      </c>
      <c r="D16" s="15">
        <v>6.713262939506201</v>
      </c>
    </row>
    <row r="17" spans="1:4" ht="14.25">
      <c r="A17" s="5" t="s">
        <v>242</v>
      </c>
      <c r="B17" s="100" t="s">
        <v>237</v>
      </c>
      <c r="C17" s="103">
        <v>1008</v>
      </c>
      <c r="D17" s="15">
        <v>2.0242914979757085</v>
      </c>
    </row>
    <row r="18" spans="1:4" ht="14.25">
      <c r="A18" s="5" t="s">
        <v>243</v>
      </c>
      <c r="B18" s="100" t="s">
        <v>241</v>
      </c>
      <c r="C18" s="15">
        <v>31.6428</v>
      </c>
      <c r="D18" s="15">
        <v>-3.680357152315176</v>
      </c>
    </row>
    <row r="19" spans="1:4" ht="14.25">
      <c r="A19" s="18" t="s">
        <v>250</v>
      </c>
      <c r="B19" s="100"/>
      <c r="C19" s="101"/>
      <c r="D19" s="44"/>
    </row>
    <row r="20" spans="1:4" ht="14.25">
      <c r="A20" s="5" t="s">
        <v>251</v>
      </c>
      <c r="B20" s="100" t="s">
        <v>237</v>
      </c>
      <c r="C20" s="101">
        <v>66804</v>
      </c>
      <c r="D20" s="15">
        <v>0.7632206099731516</v>
      </c>
    </row>
    <row r="21" spans="1:4" ht="14.25">
      <c r="A21" s="5" t="s">
        <v>252</v>
      </c>
      <c r="B21" s="100" t="s">
        <v>241</v>
      </c>
      <c r="C21" s="15">
        <v>63.976209999999995</v>
      </c>
      <c r="D21" s="15">
        <v>4.724881195368318</v>
      </c>
    </row>
    <row r="22" spans="1:4" ht="14.25">
      <c r="A22" s="5" t="s">
        <v>242</v>
      </c>
      <c r="B22" s="100" t="s">
        <v>237</v>
      </c>
      <c r="C22" s="104">
        <v>3490</v>
      </c>
      <c r="D22" s="15">
        <v>39.71176941553243</v>
      </c>
    </row>
    <row r="23" spans="1:4" ht="14.25">
      <c r="A23" s="5" t="s">
        <v>253</v>
      </c>
      <c r="B23" s="100" t="s">
        <v>241</v>
      </c>
      <c r="C23" s="105">
        <v>4.116619999999999</v>
      </c>
      <c r="D23" s="15">
        <v>6.714869498764513</v>
      </c>
    </row>
    <row r="24" spans="1:4" ht="14.25">
      <c r="A24" s="18" t="s">
        <v>254</v>
      </c>
      <c r="B24" s="100"/>
      <c r="C24" s="101"/>
      <c r="D24" s="44"/>
    </row>
    <row r="25" spans="1:4" ht="14.25">
      <c r="A25" s="5" t="s">
        <v>255</v>
      </c>
      <c r="B25" s="100" t="s">
        <v>237</v>
      </c>
      <c r="C25" s="104">
        <v>1661</v>
      </c>
      <c r="D25" s="15">
        <v>4.596977329974812</v>
      </c>
    </row>
    <row r="26" spans="1:4" ht="14.25">
      <c r="A26" s="5" t="s">
        <v>256</v>
      </c>
      <c r="B26" s="100" t="s">
        <v>241</v>
      </c>
      <c r="C26" s="15">
        <v>39.081632</v>
      </c>
      <c r="D26" s="15">
        <v>5.785047372019919</v>
      </c>
    </row>
    <row r="27" spans="1:4" ht="14.25">
      <c r="A27" s="5" t="s">
        <v>242</v>
      </c>
      <c r="B27" s="100" t="s">
        <v>237</v>
      </c>
      <c r="C27" s="101">
        <v>81</v>
      </c>
      <c r="D27" s="15">
        <v>14.084507042253522</v>
      </c>
    </row>
    <row r="28" spans="1:4" ht="14.25">
      <c r="A28" s="19" t="s">
        <v>257</v>
      </c>
      <c r="B28" s="106" t="s">
        <v>258</v>
      </c>
      <c r="C28" s="38">
        <v>2.17965</v>
      </c>
      <c r="D28" s="38">
        <v>5.998638330982834</v>
      </c>
    </row>
    <row r="29" spans="1:4" ht="15" customHeight="1">
      <c r="A29" s="291" t="s">
        <v>259</v>
      </c>
      <c r="B29" s="291"/>
      <c r="C29" s="291"/>
      <c r="D29" s="291"/>
    </row>
  </sheetData>
  <sheetProtection/>
  <mergeCells count="1">
    <mergeCell ref="A29:D29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HK121"/>
  <sheetViews>
    <sheetView zoomScaleSheetLayoutView="100" zoomScalePageLayoutView="0" workbookViewId="0" topLeftCell="A7">
      <selection activeCell="I35" sqref="I35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2" customWidth="1"/>
    <col min="7" max="7" width="8.875" style="2" customWidth="1"/>
    <col min="8" max="216" width="7.875" style="2" customWidth="1"/>
    <col min="217" max="219" width="9.00390625" style="2" customWidth="1"/>
  </cols>
  <sheetData>
    <row r="1" spans="1:3" ht="21.75" customHeight="1">
      <c r="A1" s="286" t="s">
        <v>445</v>
      </c>
      <c r="B1" s="286"/>
      <c r="C1" s="286"/>
    </row>
    <row r="2" spans="1:3" ht="22.5" customHeight="1">
      <c r="A2" s="236" t="s">
        <v>428</v>
      </c>
      <c r="B2" s="8" t="s">
        <v>476</v>
      </c>
      <c r="C2" s="191" t="s">
        <v>472</v>
      </c>
    </row>
    <row r="3" spans="1:7" ht="14.25">
      <c r="A3" s="42" t="s">
        <v>260</v>
      </c>
      <c r="B3" s="223">
        <v>101.53321047</v>
      </c>
      <c r="C3" s="223">
        <v>102.2043677</v>
      </c>
      <c r="E3" s="174"/>
      <c r="F3" s="174"/>
      <c r="G3" s="225"/>
    </row>
    <row r="4" spans="1:216" ht="15" customHeight="1">
      <c r="A4" s="78" t="s">
        <v>261</v>
      </c>
      <c r="B4" s="22">
        <v>99.81869555</v>
      </c>
      <c r="C4" s="22">
        <v>101.62598724</v>
      </c>
      <c r="E4" s="174"/>
      <c r="F4" s="174"/>
      <c r="G4" s="225"/>
      <c r="HA4"/>
      <c r="HB4"/>
      <c r="HC4"/>
      <c r="HD4"/>
      <c r="HE4"/>
      <c r="HF4"/>
      <c r="HG4"/>
      <c r="HH4"/>
    </row>
    <row r="5" spans="1:216" ht="15" customHeight="1">
      <c r="A5" s="78" t="s">
        <v>262</v>
      </c>
      <c r="B5" s="22">
        <v>103.05865455</v>
      </c>
      <c r="C5" s="22">
        <v>102.58831976</v>
      </c>
      <c r="E5" s="174"/>
      <c r="F5" s="174"/>
      <c r="G5" s="225"/>
      <c r="HA5"/>
      <c r="HB5"/>
      <c r="HC5"/>
      <c r="HD5"/>
      <c r="HE5"/>
      <c r="HF5"/>
      <c r="HG5"/>
      <c r="HH5"/>
    </row>
    <row r="6" spans="1:216" ht="15" customHeight="1">
      <c r="A6" s="78" t="s">
        <v>263</v>
      </c>
      <c r="B6" s="22">
        <v>109.17994341</v>
      </c>
      <c r="C6" s="22">
        <v>110.70130615</v>
      </c>
      <c r="E6" s="174"/>
      <c r="F6" s="174"/>
      <c r="G6" s="225"/>
      <c r="HA6"/>
      <c r="HB6"/>
      <c r="HC6"/>
      <c r="HD6"/>
      <c r="HE6"/>
      <c r="HF6"/>
      <c r="HG6"/>
      <c r="HH6"/>
    </row>
    <row r="7" spans="1:216" ht="15" customHeight="1">
      <c r="A7" s="78" t="s">
        <v>264</v>
      </c>
      <c r="B7" s="22">
        <v>87.24139213</v>
      </c>
      <c r="C7" s="22">
        <v>92.35345269</v>
      </c>
      <c r="E7" s="174"/>
      <c r="F7" s="174"/>
      <c r="G7" s="225"/>
      <c r="HA7"/>
      <c r="HB7"/>
      <c r="HC7"/>
      <c r="HD7"/>
      <c r="HE7"/>
      <c r="HF7"/>
      <c r="HG7"/>
      <c r="HH7"/>
    </row>
    <row r="8" spans="1:216" ht="15" customHeight="1">
      <c r="A8" s="78" t="s">
        <v>265</v>
      </c>
      <c r="B8" s="22">
        <v>100.37001628</v>
      </c>
      <c r="C8" s="22">
        <v>100.6342701</v>
      </c>
      <c r="E8" s="174"/>
      <c r="F8" s="174"/>
      <c r="G8" s="225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ht="15" customHeight="1">
      <c r="A9" s="78" t="s">
        <v>266</v>
      </c>
      <c r="B9" s="22">
        <v>102.21860537</v>
      </c>
      <c r="C9" s="22">
        <v>102.25432784</v>
      </c>
      <c r="E9" s="174"/>
      <c r="F9" s="174"/>
      <c r="G9" s="225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ht="15" customHeight="1">
      <c r="A10" s="78" t="s">
        <v>267</v>
      </c>
      <c r="B10" s="22">
        <v>100.83550605</v>
      </c>
      <c r="C10" s="22">
        <v>100.83679805</v>
      </c>
      <c r="E10" s="174"/>
      <c r="F10" s="174"/>
      <c r="G10" s="225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ht="15" customHeight="1">
      <c r="A11" s="78" t="s">
        <v>268</v>
      </c>
      <c r="B11" s="22">
        <v>101.74991923</v>
      </c>
      <c r="C11" s="22">
        <v>101.09929471</v>
      </c>
      <c r="E11" s="174"/>
      <c r="F11" s="174"/>
      <c r="G11" s="225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ht="15" customHeight="1">
      <c r="A12" s="78" t="s">
        <v>269</v>
      </c>
      <c r="B12" s="22">
        <v>100.7720149</v>
      </c>
      <c r="C12" s="107">
        <v>101.16662137</v>
      </c>
      <c r="E12" s="174"/>
      <c r="F12" s="174"/>
      <c r="G12" s="225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ht="15" customHeight="1">
      <c r="A13" s="78" t="s">
        <v>270</v>
      </c>
      <c r="B13" s="22">
        <v>109.77729178</v>
      </c>
      <c r="C13" s="22">
        <v>111.14689644</v>
      </c>
      <c r="E13" s="174"/>
      <c r="F13" s="174"/>
      <c r="G13" s="225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ht="15" customHeight="1">
      <c r="A14" s="78" t="s">
        <v>271</v>
      </c>
      <c r="B14" s="22">
        <v>99.23379346</v>
      </c>
      <c r="C14" s="22">
        <v>99.64727273</v>
      </c>
      <c r="E14" s="174"/>
      <c r="F14" s="174"/>
      <c r="G14" s="225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9" ht="13.5" customHeight="1">
      <c r="A15" s="108" t="s">
        <v>272</v>
      </c>
      <c r="B15" s="17">
        <v>100.3394302</v>
      </c>
      <c r="C15" s="17">
        <v>101.20770229</v>
      </c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D15"/>
      <c r="HE15"/>
      <c r="HF15"/>
      <c r="HG15"/>
      <c r="HH15"/>
      <c r="HI15"/>
      <c r="HJ15"/>
      <c r="HK15"/>
    </row>
    <row r="16" spans="1:219" ht="14.25">
      <c r="A16" s="18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D16"/>
      <c r="HE16"/>
      <c r="HF16"/>
      <c r="HG16"/>
      <c r="HH16"/>
      <c r="HI16"/>
      <c r="HJ16"/>
      <c r="HK16"/>
    </row>
    <row r="17" spans="201:219" ht="14.25">
      <c r="GS17"/>
      <c r="GT17"/>
      <c r="GU17"/>
      <c r="GV17"/>
      <c r="GW17"/>
      <c r="GX17"/>
      <c r="GY17"/>
      <c r="GZ17"/>
      <c r="HD17"/>
      <c r="HE17"/>
      <c r="HF17"/>
      <c r="HG17"/>
      <c r="HH17"/>
      <c r="HI17"/>
      <c r="HJ17"/>
      <c r="HK17"/>
    </row>
    <row r="18" spans="1:219" ht="14.25">
      <c r="A18" s="18"/>
      <c r="GS18"/>
      <c r="GT18"/>
      <c r="GU18"/>
      <c r="GV18"/>
      <c r="GW18"/>
      <c r="GX18"/>
      <c r="GY18"/>
      <c r="GZ18"/>
      <c r="HD18"/>
      <c r="HE18"/>
      <c r="HF18"/>
      <c r="HG18"/>
      <c r="HH18"/>
      <c r="HI18"/>
      <c r="HJ18"/>
      <c r="HK18"/>
    </row>
    <row r="19" spans="2:219" ht="15.75" customHeight="1">
      <c r="B19" s="109" t="s">
        <v>273</v>
      </c>
      <c r="GS19"/>
      <c r="GT19"/>
      <c r="GU19"/>
      <c r="GV19"/>
      <c r="GW19"/>
      <c r="GX19"/>
      <c r="GY19"/>
      <c r="GZ19"/>
      <c r="HD19"/>
      <c r="HE19"/>
      <c r="HF19"/>
      <c r="HG19"/>
      <c r="HH19"/>
      <c r="HI19"/>
      <c r="HJ19"/>
      <c r="HK19"/>
    </row>
    <row r="20" spans="201:219" ht="14.25">
      <c r="GS20"/>
      <c r="GT20"/>
      <c r="GU20"/>
      <c r="GV20"/>
      <c r="GW20"/>
      <c r="GX20"/>
      <c r="GY20"/>
      <c r="GZ20"/>
      <c r="HD20"/>
      <c r="HE20"/>
      <c r="HF20"/>
      <c r="HG20"/>
      <c r="HH20"/>
      <c r="HI20"/>
      <c r="HJ20"/>
      <c r="HK20"/>
    </row>
    <row r="21" spans="201:219" ht="14.25">
      <c r="GS21"/>
      <c r="GT21"/>
      <c r="GU21"/>
      <c r="GV21"/>
      <c r="GW21"/>
      <c r="GX21"/>
      <c r="GY21"/>
      <c r="GZ21"/>
      <c r="HD21"/>
      <c r="HE21"/>
      <c r="HF21"/>
      <c r="HG21"/>
      <c r="HH21"/>
      <c r="HI21"/>
      <c r="HJ21"/>
      <c r="HK21"/>
    </row>
    <row r="22" spans="201:219" ht="14.25">
      <c r="GS22"/>
      <c r="GT22"/>
      <c r="GU22"/>
      <c r="GV22"/>
      <c r="GW22"/>
      <c r="GX22"/>
      <c r="GY22"/>
      <c r="GZ22"/>
      <c r="HD22"/>
      <c r="HE22"/>
      <c r="HF22"/>
      <c r="HG22"/>
      <c r="HH22"/>
      <c r="HI22"/>
      <c r="HJ22"/>
      <c r="HK22"/>
    </row>
    <row r="23" spans="209:219" ht="14.25">
      <c r="HA23"/>
      <c r="HB23"/>
      <c r="HC23"/>
      <c r="HD23"/>
      <c r="HE23"/>
      <c r="HF23"/>
      <c r="HG23"/>
      <c r="HH23"/>
      <c r="HI23"/>
      <c r="HJ23"/>
      <c r="HK23"/>
    </row>
    <row r="24" spans="209:219" ht="14.25">
      <c r="HA24"/>
      <c r="HB24"/>
      <c r="HC24"/>
      <c r="HD24"/>
      <c r="HE24"/>
      <c r="HF24"/>
      <c r="HG24"/>
      <c r="HH24"/>
      <c r="HI24"/>
      <c r="HJ24"/>
      <c r="HK24"/>
    </row>
    <row r="25" spans="209:219" ht="14.25">
      <c r="HA25"/>
      <c r="HB25"/>
      <c r="HC25"/>
      <c r="HD25"/>
      <c r="HE25"/>
      <c r="HF25"/>
      <c r="HG25"/>
      <c r="HH25"/>
      <c r="HI25"/>
      <c r="HJ25"/>
      <c r="HK25"/>
    </row>
    <row r="26" spans="209:219" ht="14.25">
      <c r="HA26"/>
      <c r="HB26"/>
      <c r="HC26"/>
      <c r="HD26"/>
      <c r="HE26"/>
      <c r="HF26"/>
      <c r="HG26"/>
      <c r="HH26"/>
      <c r="HI26"/>
      <c r="HJ26"/>
      <c r="HK26"/>
    </row>
    <row r="27" spans="209:219" ht="14.25">
      <c r="HA27"/>
      <c r="HB27"/>
      <c r="HC27"/>
      <c r="HD27"/>
      <c r="HE27"/>
      <c r="HF27"/>
      <c r="HG27"/>
      <c r="HH27"/>
      <c r="HI27"/>
      <c r="HJ27"/>
      <c r="HK27"/>
    </row>
    <row r="28" spans="209:219" ht="14.25">
      <c r="HA28"/>
      <c r="HB28"/>
      <c r="HC28"/>
      <c r="HD28"/>
      <c r="HE28"/>
      <c r="HF28"/>
      <c r="HG28"/>
      <c r="HH28"/>
      <c r="HI28"/>
      <c r="HJ28"/>
      <c r="HK28"/>
    </row>
    <row r="29" spans="209:219" ht="14.25">
      <c r="HA29"/>
      <c r="HB29"/>
      <c r="HC29"/>
      <c r="HD29"/>
      <c r="HE29"/>
      <c r="HF29"/>
      <c r="HG29"/>
      <c r="HH29"/>
      <c r="HI29"/>
      <c r="HJ29"/>
      <c r="HK29"/>
    </row>
    <row r="30" spans="209:219" ht="14.25">
      <c r="HA30"/>
      <c r="HB30"/>
      <c r="HC30"/>
      <c r="HD30"/>
      <c r="HE30"/>
      <c r="HF30"/>
      <c r="HG30"/>
      <c r="HH30"/>
      <c r="HI30"/>
      <c r="HJ30"/>
      <c r="HK30"/>
    </row>
    <row r="31" spans="209:219" ht="14.25">
      <c r="HA31"/>
      <c r="HB31"/>
      <c r="HC31"/>
      <c r="HD31"/>
      <c r="HE31"/>
      <c r="HF31"/>
      <c r="HG31"/>
      <c r="HH31"/>
      <c r="HI31"/>
      <c r="HJ31"/>
      <c r="HK31"/>
    </row>
    <row r="32" spans="209:219" ht="14.25">
      <c r="HA32"/>
      <c r="HB32"/>
      <c r="HC32"/>
      <c r="HD32"/>
      <c r="HE32"/>
      <c r="HF32"/>
      <c r="HG32"/>
      <c r="HH32"/>
      <c r="HI32"/>
      <c r="HJ32"/>
      <c r="HK32"/>
    </row>
    <row r="33" spans="209:219" ht="14.25">
      <c r="HA33"/>
      <c r="HB33"/>
      <c r="HC33"/>
      <c r="HD33"/>
      <c r="HE33"/>
      <c r="HF33"/>
      <c r="HG33"/>
      <c r="HH33"/>
      <c r="HI33"/>
      <c r="HJ33"/>
      <c r="HK33"/>
    </row>
    <row r="34" spans="209:219" ht="14.25">
      <c r="HA34"/>
      <c r="HB34"/>
      <c r="HC34"/>
      <c r="HD34"/>
      <c r="HE34"/>
      <c r="HF34"/>
      <c r="HG34"/>
      <c r="HH34"/>
      <c r="HI34"/>
      <c r="HJ34"/>
      <c r="HK34"/>
    </row>
    <row r="35" spans="209:219" ht="14.25">
      <c r="HA35"/>
      <c r="HB35"/>
      <c r="HC35"/>
      <c r="HD35"/>
      <c r="HE35"/>
      <c r="HF35"/>
      <c r="HG35"/>
      <c r="HH35"/>
      <c r="HI35"/>
      <c r="HJ35"/>
      <c r="HK35"/>
    </row>
    <row r="36" spans="209:219" ht="14.25">
      <c r="HA36"/>
      <c r="HB36"/>
      <c r="HC36"/>
      <c r="HD36"/>
      <c r="HE36"/>
      <c r="HF36"/>
      <c r="HG36"/>
      <c r="HH36"/>
      <c r="HI36"/>
      <c r="HJ36"/>
      <c r="HK36"/>
    </row>
    <row r="37" spans="209:219" ht="14.25">
      <c r="HA37"/>
      <c r="HB37"/>
      <c r="HC37"/>
      <c r="HD37"/>
      <c r="HE37"/>
      <c r="HF37"/>
      <c r="HG37"/>
      <c r="HH37"/>
      <c r="HI37"/>
      <c r="HJ37"/>
      <c r="HK37"/>
    </row>
    <row r="38" spans="209:219" ht="14.25">
      <c r="HA38"/>
      <c r="HB38"/>
      <c r="HC38"/>
      <c r="HD38"/>
      <c r="HE38"/>
      <c r="HF38"/>
      <c r="HG38"/>
      <c r="HH38"/>
      <c r="HI38"/>
      <c r="HJ38"/>
      <c r="HK38"/>
    </row>
    <row r="39" spans="209:219" ht="14.25">
      <c r="HA39"/>
      <c r="HB39"/>
      <c r="HC39"/>
      <c r="HD39"/>
      <c r="HE39"/>
      <c r="HF39"/>
      <c r="HG39"/>
      <c r="HH39"/>
      <c r="HI39"/>
      <c r="HJ39"/>
      <c r="HK39"/>
    </row>
    <row r="40" spans="209:219" ht="14.25">
      <c r="HA40"/>
      <c r="HB40"/>
      <c r="HC40"/>
      <c r="HD40"/>
      <c r="HE40"/>
      <c r="HF40"/>
      <c r="HG40"/>
      <c r="HH40"/>
      <c r="HI40"/>
      <c r="HJ40"/>
      <c r="HK40"/>
    </row>
    <row r="41" spans="209:219" ht="14.25">
      <c r="HA41"/>
      <c r="HB41"/>
      <c r="HC41"/>
      <c r="HD41"/>
      <c r="HE41"/>
      <c r="HF41"/>
      <c r="HG41"/>
      <c r="HH41"/>
      <c r="HI41"/>
      <c r="HJ41"/>
      <c r="HK41"/>
    </row>
    <row r="42" spans="209:219" ht="14.25">
      <c r="HA42"/>
      <c r="HB42"/>
      <c r="HC42"/>
      <c r="HD42"/>
      <c r="HE42"/>
      <c r="HF42"/>
      <c r="HG42"/>
      <c r="HH42"/>
      <c r="HI42"/>
      <c r="HJ42"/>
      <c r="HK42"/>
    </row>
    <row r="43" spans="214:219" ht="14.25">
      <c r="HF43"/>
      <c r="HG43"/>
      <c r="HH43"/>
      <c r="HI43"/>
      <c r="HJ43"/>
      <c r="HK43"/>
    </row>
    <row r="44" spans="217:219" ht="14.25">
      <c r="HI44"/>
      <c r="HJ44"/>
      <c r="HK44"/>
    </row>
    <row r="45" spans="217:219" ht="14.25">
      <c r="HI45"/>
      <c r="HJ45"/>
      <c r="HK45"/>
    </row>
    <row r="46" spans="217:219" ht="14.25">
      <c r="HI46"/>
      <c r="HJ46"/>
      <c r="HK46"/>
    </row>
    <row r="47" spans="217:219" ht="14.25">
      <c r="HI47"/>
      <c r="HJ47"/>
      <c r="HK47"/>
    </row>
    <row r="48" spans="217:219" ht="14.25">
      <c r="HI48"/>
      <c r="HJ48"/>
      <c r="HK48"/>
    </row>
    <row r="49" spans="217:219" ht="14.25">
      <c r="HI49"/>
      <c r="HJ49"/>
      <c r="HK49"/>
    </row>
    <row r="50" spans="217:219" ht="14.25">
      <c r="HI50"/>
      <c r="HJ50"/>
      <c r="HK50"/>
    </row>
    <row r="51" spans="217:219" ht="14.25">
      <c r="HI51"/>
      <c r="HJ51"/>
      <c r="HK51"/>
    </row>
    <row r="52" spans="217:219" ht="14.25">
      <c r="HI52"/>
      <c r="HJ52"/>
      <c r="HK52"/>
    </row>
    <row r="53" spans="217:219" ht="14.25">
      <c r="HI53"/>
      <c r="HJ53"/>
      <c r="HK53"/>
    </row>
    <row r="54" spans="217:219" ht="14.25">
      <c r="HI54"/>
      <c r="HJ54"/>
      <c r="HK54"/>
    </row>
    <row r="55" spans="217:219" ht="14.25">
      <c r="HI55"/>
      <c r="HJ55"/>
      <c r="HK55"/>
    </row>
    <row r="56" spans="217:219" ht="14.25">
      <c r="HI56"/>
      <c r="HJ56"/>
      <c r="HK56"/>
    </row>
    <row r="57" spans="217:219" ht="14.25">
      <c r="HI57"/>
      <c r="HJ57"/>
      <c r="HK57"/>
    </row>
    <row r="58" spans="217:219" ht="14.25">
      <c r="HI58"/>
      <c r="HJ58"/>
      <c r="HK58"/>
    </row>
    <row r="59" spans="217:219" ht="14.25">
      <c r="HI59"/>
      <c r="HJ59"/>
      <c r="HK59"/>
    </row>
    <row r="60" spans="217:219" ht="14.25">
      <c r="HI60"/>
      <c r="HJ60"/>
      <c r="HK60"/>
    </row>
    <row r="61" spans="217:219" ht="14.25">
      <c r="HI61"/>
      <c r="HJ61"/>
      <c r="HK61"/>
    </row>
    <row r="62" spans="217:219" ht="14.25">
      <c r="HI62"/>
      <c r="HJ62"/>
      <c r="HK62"/>
    </row>
    <row r="63" spans="217:219" ht="14.25">
      <c r="HI63"/>
      <c r="HJ63"/>
      <c r="HK63"/>
    </row>
    <row r="64" spans="217:219" ht="14.25">
      <c r="HI64"/>
      <c r="HJ64"/>
      <c r="HK64"/>
    </row>
    <row r="65" spans="217:219" ht="14.25">
      <c r="HI65"/>
      <c r="HJ65"/>
      <c r="HK65"/>
    </row>
    <row r="66" spans="217:219" ht="14.25">
      <c r="HI66"/>
      <c r="HJ66"/>
      <c r="HK66"/>
    </row>
    <row r="67" spans="217:219" ht="14.25">
      <c r="HI67"/>
      <c r="HJ67"/>
      <c r="HK67"/>
    </row>
    <row r="68" spans="217:219" ht="14.25">
      <c r="HI68"/>
      <c r="HJ68"/>
      <c r="HK68"/>
    </row>
    <row r="69" spans="217:219" ht="14.25">
      <c r="HI69"/>
      <c r="HJ69"/>
      <c r="HK69"/>
    </row>
    <row r="70" spans="217:219" ht="14.25">
      <c r="HI70"/>
      <c r="HJ70"/>
      <c r="HK70"/>
    </row>
    <row r="71" spans="217:219" ht="14.25">
      <c r="HI71"/>
      <c r="HJ71"/>
      <c r="HK71"/>
    </row>
    <row r="72" spans="217:219" ht="14.25">
      <c r="HI72"/>
      <c r="HJ72"/>
      <c r="HK72"/>
    </row>
    <row r="73" spans="217:219" ht="14.25">
      <c r="HI73"/>
      <c r="HJ73"/>
      <c r="HK73"/>
    </row>
    <row r="74" spans="217:219" ht="14.25">
      <c r="HI74"/>
      <c r="HJ74"/>
      <c r="HK74"/>
    </row>
    <row r="75" spans="217:219" ht="14.25">
      <c r="HI75"/>
      <c r="HJ75"/>
      <c r="HK75"/>
    </row>
    <row r="76" spans="217:219" ht="14.25">
      <c r="HI76"/>
      <c r="HJ76"/>
      <c r="HK76"/>
    </row>
    <row r="77" spans="217:219" ht="14.25">
      <c r="HI77"/>
      <c r="HJ77"/>
      <c r="HK77"/>
    </row>
    <row r="78" spans="217:219" ht="14.25">
      <c r="HI78"/>
      <c r="HJ78"/>
      <c r="HK78"/>
    </row>
    <row r="79" spans="217:219" ht="14.25">
      <c r="HI79"/>
      <c r="HJ79"/>
      <c r="HK79"/>
    </row>
    <row r="80" spans="217:219" ht="14.25">
      <c r="HI80"/>
      <c r="HJ80"/>
      <c r="HK80"/>
    </row>
    <row r="81" spans="217:219" ht="14.25">
      <c r="HI81"/>
      <c r="HJ81"/>
      <c r="HK81"/>
    </row>
    <row r="82" spans="217:219" ht="14.25">
      <c r="HI82"/>
      <c r="HJ82"/>
      <c r="HK82"/>
    </row>
    <row r="83" spans="217:219" ht="14.25">
      <c r="HI83"/>
      <c r="HJ83"/>
      <c r="HK83"/>
    </row>
    <row r="84" spans="217:219" ht="14.25">
      <c r="HI84"/>
      <c r="HJ84"/>
      <c r="HK84"/>
    </row>
    <row r="85" spans="217:219" ht="14.25">
      <c r="HI85"/>
      <c r="HJ85"/>
      <c r="HK85"/>
    </row>
    <row r="86" spans="217:219" ht="14.25">
      <c r="HI86"/>
      <c r="HJ86"/>
      <c r="HK86"/>
    </row>
    <row r="87" spans="217:219" ht="14.25">
      <c r="HI87"/>
      <c r="HJ87"/>
      <c r="HK87"/>
    </row>
    <row r="88" spans="217:219" ht="14.25">
      <c r="HI88"/>
      <c r="HJ88"/>
      <c r="HK88"/>
    </row>
    <row r="89" spans="217:219" ht="14.25">
      <c r="HI89"/>
      <c r="HJ89"/>
      <c r="HK89"/>
    </row>
    <row r="90" spans="217:219" ht="14.25">
      <c r="HI90"/>
      <c r="HJ90"/>
      <c r="HK90"/>
    </row>
    <row r="91" spans="217:219" ht="14.25">
      <c r="HI91"/>
      <c r="HJ91"/>
      <c r="HK91"/>
    </row>
    <row r="92" spans="217:219" ht="14.25">
      <c r="HI92"/>
      <c r="HJ92"/>
      <c r="HK92"/>
    </row>
    <row r="93" spans="217:219" ht="14.25">
      <c r="HI93"/>
      <c r="HJ93"/>
      <c r="HK93"/>
    </row>
    <row r="94" spans="217:219" ht="14.25">
      <c r="HI94"/>
      <c r="HJ94"/>
      <c r="HK94"/>
    </row>
    <row r="95" spans="217:219" ht="14.25">
      <c r="HI95"/>
      <c r="HJ95"/>
      <c r="HK95"/>
    </row>
    <row r="96" spans="217:219" ht="14.25">
      <c r="HI96"/>
      <c r="HJ96"/>
      <c r="HK96"/>
    </row>
    <row r="97" spans="217:219" ht="14.25">
      <c r="HI97"/>
      <c r="HJ97"/>
      <c r="HK97"/>
    </row>
    <row r="98" spans="217:219" ht="14.25">
      <c r="HI98"/>
      <c r="HJ98"/>
      <c r="HK98"/>
    </row>
    <row r="99" spans="217:219" ht="14.25">
      <c r="HI99"/>
      <c r="HJ99"/>
      <c r="HK99"/>
    </row>
    <row r="100" spans="217:219" ht="14.25">
      <c r="HI100"/>
      <c r="HJ100"/>
      <c r="HK100"/>
    </row>
    <row r="101" spans="217:219" ht="14.25">
      <c r="HI101"/>
      <c r="HJ101"/>
      <c r="HK101"/>
    </row>
    <row r="102" spans="217:219" ht="14.25">
      <c r="HI102"/>
      <c r="HJ102"/>
      <c r="HK102"/>
    </row>
    <row r="103" spans="217:219" ht="14.25">
      <c r="HI103"/>
      <c r="HJ103"/>
      <c r="HK103"/>
    </row>
    <row r="104" spans="217:219" ht="14.25">
      <c r="HI104"/>
      <c r="HJ104"/>
      <c r="HK104"/>
    </row>
    <row r="105" spans="217:219" ht="14.25">
      <c r="HI105"/>
      <c r="HJ105"/>
      <c r="HK105"/>
    </row>
    <row r="106" spans="217:219" ht="14.25">
      <c r="HI106"/>
      <c r="HJ106"/>
      <c r="HK106"/>
    </row>
    <row r="107" spans="217:219" ht="14.25">
      <c r="HI107"/>
      <c r="HJ107"/>
      <c r="HK107"/>
    </row>
    <row r="108" spans="217:219" ht="14.25">
      <c r="HI108"/>
      <c r="HJ108"/>
      <c r="HK108"/>
    </row>
    <row r="109" spans="217:219" ht="14.25">
      <c r="HI109"/>
      <c r="HJ109"/>
      <c r="HK109"/>
    </row>
    <row r="110" spans="217:219" ht="14.25">
      <c r="HI110"/>
      <c r="HJ110"/>
      <c r="HK110"/>
    </row>
    <row r="111" spans="217:219" ht="14.25">
      <c r="HI111"/>
      <c r="HJ111"/>
      <c r="HK111"/>
    </row>
    <row r="112" spans="217:219" ht="14.25">
      <c r="HI112"/>
      <c r="HJ112"/>
      <c r="HK112"/>
    </row>
    <row r="113" spans="217:219" ht="14.25">
      <c r="HI113"/>
      <c r="HJ113"/>
      <c r="HK113"/>
    </row>
    <row r="114" spans="217:219" ht="14.25">
      <c r="HI114"/>
      <c r="HJ114"/>
      <c r="HK114"/>
    </row>
    <row r="115" spans="217:219" ht="14.25">
      <c r="HI115"/>
      <c r="HJ115"/>
      <c r="HK115"/>
    </row>
    <row r="116" spans="217:219" ht="14.25">
      <c r="HI116"/>
      <c r="HJ116"/>
      <c r="HK116"/>
    </row>
    <row r="117" spans="217:219" ht="14.25">
      <c r="HI117"/>
      <c r="HJ117"/>
      <c r="HK117"/>
    </row>
    <row r="118" spans="217:219" ht="14.25">
      <c r="HI118"/>
      <c r="HJ118"/>
      <c r="HK118"/>
    </row>
    <row r="119" spans="217:219" ht="14.25">
      <c r="HI119"/>
      <c r="HJ119"/>
      <c r="HK119"/>
    </row>
    <row r="120" spans="217:219" ht="14.25">
      <c r="HI120"/>
      <c r="HJ120"/>
      <c r="HK120"/>
    </row>
    <row r="121" spans="217:219" ht="14.25">
      <c r="HI121"/>
      <c r="HJ121"/>
      <c r="HK121"/>
    </row>
  </sheetData>
  <sheetProtection/>
  <mergeCells count="1">
    <mergeCell ref="A1:C1"/>
  </mergeCells>
  <printOptions/>
  <pageMargins left="0.48" right="0.33" top="0.8297573863052008" bottom="0.9998749560258521" header="0.49993747801292604" footer="0.49993747801292604"/>
  <pageSetup firstPageNumber="1" useFirstPageNumber="1" horizontalDpi="180" verticalDpi="18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HX17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36.25390625" style="0" customWidth="1"/>
    <col min="2" max="232" width="8.00390625" style="2" customWidth="1"/>
  </cols>
  <sheetData>
    <row r="1" spans="1:3" ht="17.25" customHeight="1">
      <c r="A1" s="108" t="s">
        <v>274</v>
      </c>
      <c r="B1" s="19"/>
      <c r="C1" s="5"/>
    </row>
    <row r="2" spans="1:2" ht="14.25">
      <c r="A2" s="236" t="s">
        <v>428</v>
      </c>
      <c r="B2" s="76" t="s">
        <v>476</v>
      </c>
    </row>
    <row r="3" spans="1:2" ht="14.25">
      <c r="A3" s="18" t="s">
        <v>275</v>
      </c>
      <c r="B3" s="202">
        <v>103.9217</v>
      </c>
    </row>
    <row r="4" spans="1:2" ht="14.25">
      <c r="A4" s="5" t="s">
        <v>276</v>
      </c>
      <c r="B4" s="110">
        <v>102.6312</v>
      </c>
    </row>
    <row r="5" spans="1:2" ht="14.25">
      <c r="A5" s="5" t="s">
        <v>277</v>
      </c>
      <c r="B5" s="110">
        <v>100.3502</v>
      </c>
    </row>
    <row r="6" spans="1:2" ht="14.25">
      <c r="A6" s="5" t="s">
        <v>278</v>
      </c>
      <c r="B6" s="110">
        <v>107.60000000000001</v>
      </c>
    </row>
    <row r="7" spans="1:2" ht="14.25">
      <c r="A7" s="5" t="s">
        <v>279</v>
      </c>
      <c r="B7" s="110">
        <v>102.15140000000001</v>
      </c>
    </row>
    <row r="8" spans="1:2" ht="14.25">
      <c r="A8" s="5" t="s">
        <v>280</v>
      </c>
      <c r="B8" s="110">
        <v>104.0229</v>
      </c>
    </row>
    <row r="9" spans="1:2" ht="14.25">
      <c r="A9" s="5" t="s">
        <v>281</v>
      </c>
      <c r="B9" s="110">
        <v>110.05080000000001</v>
      </c>
    </row>
    <row r="10" spans="1:2" ht="14.25">
      <c r="A10" s="5" t="s">
        <v>449</v>
      </c>
      <c r="B10" s="110">
        <v>111.2008</v>
      </c>
    </row>
    <row r="11" spans="1:2" ht="14.25">
      <c r="A11" s="5" t="s">
        <v>282</v>
      </c>
      <c r="B11" s="110">
        <v>103.8549</v>
      </c>
    </row>
    <row r="12" spans="1:2" ht="14.25">
      <c r="A12" s="5" t="s">
        <v>283</v>
      </c>
      <c r="B12" s="110">
        <v>100.8848</v>
      </c>
    </row>
    <row r="13" spans="1:2" ht="14.25">
      <c r="A13" s="5" t="s">
        <v>284</v>
      </c>
      <c r="B13" s="110">
        <v>102.83760000000001</v>
      </c>
    </row>
    <row r="14" spans="1:2" ht="14.25">
      <c r="A14" s="5" t="s">
        <v>285</v>
      </c>
      <c r="B14" s="110">
        <v>99.89410000000001</v>
      </c>
    </row>
    <row r="15" spans="1:2" ht="14.25">
      <c r="A15" s="5" t="s">
        <v>286</v>
      </c>
      <c r="B15" s="110">
        <v>100.72980000000001</v>
      </c>
    </row>
    <row r="16" spans="1:232" ht="14.25">
      <c r="A16" s="108" t="s">
        <v>484</v>
      </c>
      <c r="B16" s="203">
        <v>103.9</v>
      </c>
      <c r="HS16"/>
      <c r="HT16"/>
      <c r="HU16"/>
      <c r="HV16"/>
      <c r="HW16"/>
      <c r="HX16"/>
    </row>
    <row r="17" spans="1:232" ht="14.25">
      <c r="A17" s="292" t="s">
        <v>467</v>
      </c>
      <c r="B17" s="292"/>
      <c r="C17" s="260"/>
      <c r="D17" s="260"/>
      <c r="HS17"/>
      <c r="HT17"/>
      <c r="HU17"/>
      <c r="HV17"/>
      <c r="HW17"/>
      <c r="HX17"/>
    </row>
  </sheetData>
  <sheetProtection/>
  <mergeCells count="1">
    <mergeCell ref="A17:B17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C26"/>
  <sheetViews>
    <sheetView zoomScalePageLayoutView="0" workbookViewId="0" topLeftCell="A1">
      <selection activeCell="B30" sqref="B30"/>
    </sheetView>
  </sheetViews>
  <sheetFormatPr defaultColWidth="7.875" defaultRowHeight="14.25"/>
  <cols>
    <col min="1" max="1" width="12.875" style="0" customWidth="1"/>
    <col min="2" max="2" width="13.125" style="0" customWidth="1"/>
    <col min="3" max="3" width="14.25390625" style="0" customWidth="1"/>
    <col min="4" max="16384" width="7.875" style="2" customWidth="1"/>
  </cols>
  <sheetData>
    <row r="1" spans="1:3" ht="14.25">
      <c r="A1" s="293" t="s">
        <v>287</v>
      </c>
      <c r="B1" s="293"/>
      <c r="C1" s="81"/>
    </row>
    <row r="2" spans="1:3" ht="14.25">
      <c r="A2" s="289" t="s">
        <v>288</v>
      </c>
      <c r="B2" s="289"/>
      <c r="C2" s="289"/>
    </row>
    <row r="3" spans="1:3" ht="17.25" customHeight="1">
      <c r="A3" s="7"/>
      <c r="B3" s="254" t="s">
        <v>38</v>
      </c>
      <c r="C3" s="96"/>
    </row>
    <row r="4" spans="1:2" ht="14.25" customHeight="1">
      <c r="A4" s="62"/>
      <c r="B4" s="191" t="s">
        <v>472</v>
      </c>
    </row>
    <row r="5" spans="1:2" ht="15" customHeight="1">
      <c r="A5" s="26" t="s">
        <v>289</v>
      </c>
      <c r="B5" s="112">
        <v>7.5998</v>
      </c>
    </row>
    <row r="6" spans="1:2" ht="12" customHeight="1">
      <c r="A6" s="27" t="s">
        <v>290</v>
      </c>
      <c r="B6" s="113">
        <v>-1.6</v>
      </c>
    </row>
    <row r="7" spans="1:2" ht="13.5" customHeight="1">
      <c r="A7" s="27" t="s">
        <v>291</v>
      </c>
      <c r="B7" s="113">
        <v>7.5</v>
      </c>
    </row>
    <row r="8" spans="1:2" ht="13.5" customHeight="1">
      <c r="A8" s="27" t="s">
        <v>292</v>
      </c>
      <c r="B8" s="113">
        <v>4.534187376201317</v>
      </c>
    </row>
    <row r="9" spans="1:2" ht="12.75" customHeight="1">
      <c r="A9" s="27" t="s">
        <v>293</v>
      </c>
      <c r="B9" s="113">
        <v>13.525772879014642</v>
      </c>
    </row>
    <row r="10" spans="1:2" ht="12" customHeight="1">
      <c r="A10" s="27" t="s">
        <v>294</v>
      </c>
      <c r="B10" s="113">
        <v>10.608261188681038</v>
      </c>
    </row>
    <row r="11" spans="1:2" ht="15.75" customHeight="1">
      <c r="A11" s="27" t="s">
        <v>295</v>
      </c>
      <c r="B11" s="113">
        <v>6.241218637992832</v>
      </c>
    </row>
    <row r="12" spans="1:2" ht="12" customHeight="1">
      <c r="A12" s="27" t="s">
        <v>297</v>
      </c>
      <c r="B12" s="113" t="s">
        <v>296</v>
      </c>
    </row>
    <row r="13" spans="1:2" ht="13.5" customHeight="1">
      <c r="A13" s="29" t="s">
        <v>298</v>
      </c>
      <c r="B13" s="114">
        <v>6.944640027607828</v>
      </c>
    </row>
    <row r="14" spans="1:2" ht="14.25">
      <c r="A14" s="5"/>
      <c r="B14" s="5"/>
    </row>
    <row r="15" spans="1:2" ht="14.25">
      <c r="A15" s="289" t="s">
        <v>299</v>
      </c>
      <c r="B15" s="289"/>
    </row>
    <row r="16" spans="1:2" ht="17.25" customHeight="1">
      <c r="A16" s="7"/>
      <c r="B16" s="254" t="s">
        <v>38</v>
      </c>
    </row>
    <row r="17" spans="1:2" ht="14.25">
      <c r="A17" s="62"/>
      <c r="B17" s="191" t="s">
        <v>472</v>
      </c>
    </row>
    <row r="18" spans="1:2" ht="14.25">
      <c r="A18" s="26" t="s">
        <v>450</v>
      </c>
      <c r="B18" s="112">
        <v>12.7</v>
      </c>
    </row>
    <row r="19" spans="1:2" ht="14.25">
      <c r="A19" s="27" t="s">
        <v>290</v>
      </c>
      <c r="B19" s="113">
        <v>-8.2</v>
      </c>
    </row>
    <row r="20" spans="1:2" ht="14.25">
      <c r="A20" s="27" t="s">
        <v>291</v>
      </c>
      <c r="B20" s="113">
        <v>7.5</v>
      </c>
    </row>
    <row r="21" spans="1:2" ht="14.25">
      <c r="A21" s="27" t="s">
        <v>292</v>
      </c>
      <c r="B21" s="113">
        <v>14.9</v>
      </c>
    </row>
    <row r="22" spans="1:2" ht="14.25">
      <c r="A22" s="27" t="s">
        <v>293</v>
      </c>
      <c r="B22" s="113">
        <v>10.6</v>
      </c>
    </row>
    <row r="23" spans="1:2" ht="14.25">
      <c r="A23" s="27" t="s">
        <v>294</v>
      </c>
      <c r="B23" s="113">
        <v>13.1</v>
      </c>
    </row>
    <row r="24" spans="1:2" ht="14.25">
      <c r="A24" s="27" t="s">
        <v>295</v>
      </c>
      <c r="B24" s="113">
        <v>14.5</v>
      </c>
    </row>
    <row r="25" spans="1:2" ht="14.25">
      <c r="A25" s="27" t="s">
        <v>297</v>
      </c>
      <c r="B25" s="113">
        <v>13.9</v>
      </c>
    </row>
    <row r="26" spans="1:2" ht="14.25">
      <c r="A26" s="29" t="s">
        <v>298</v>
      </c>
      <c r="B26" s="114">
        <v>12.1</v>
      </c>
    </row>
  </sheetData>
  <sheetProtection/>
  <mergeCells count="3">
    <mergeCell ref="A1:B1"/>
    <mergeCell ref="A2:C2"/>
    <mergeCell ref="A15:B15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C20"/>
  <sheetViews>
    <sheetView zoomScalePageLayoutView="0" workbookViewId="0" topLeftCell="A1">
      <selection activeCell="E13" sqref="E13"/>
    </sheetView>
  </sheetViews>
  <sheetFormatPr defaultColWidth="7.875" defaultRowHeight="14.25"/>
  <cols>
    <col min="1" max="1" width="29.25390625" style="0" customWidth="1"/>
    <col min="2" max="16384" width="7.875" style="232" customWidth="1"/>
  </cols>
  <sheetData>
    <row r="1" ht="20.25" customHeight="1">
      <c r="A1" s="4" t="s">
        <v>4</v>
      </c>
    </row>
    <row r="2" spans="1:2" ht="14.25">
      <c r="A2" s="5" t="s">
        <v>5</v>
      </c>
      <c r="B2" s="5"/>
    </row>
    <row r="3" spans="1:2" ht="14.25">
      <c r="A3" s="5" t="s">
        <v>6</v>
      </c>
      <c r="B3" s="5"/>
    </row>
    <row r="4" spans="1:2" ht="14.25">
      <c r="A4" s="5" t="s">
        <v>7</v>
      </c>
      <c r="B4" s="5"/>
    </row>
    <row r="5" spans="1:2" ht="15" customHeight="1">
      <c r="A5" s="5" t="s">
        <v>8</v>
      </c>
      <c r="B5" s="5"/>
    </row>
    <row r="6" spans="1:2" ht="15" customHeight="1">
      <c r="A6" s="5" t="s">
        <v>9</v>
      </c>
      <c r="B6" s="5"/>
    </row>
    <row r="7" spans="1:2" ht="15" customHeight="1">
      <c r="A7" s="5" t="s">
        <v>10</v>
      </c>
      <c r="B7" s="5"/>
    </row>
    <row r="8" spans="1:2" ht="14.25">
      <c r="A8" s="5" t="s">
        <v>11</v>
      </c>
      <c r="B8" s="5"/>
    </row>
    <row r="9" spans="1:2" ht="14.25">
      <c r="A9" s="5" t="s">
        <v>12</v>
      </c>
      <c r="B9" s="5"/>
    </row>
    <row r="10" spans="1:2" ht="14.25">
      <c r="A10" s="5" t="s">
        <v>13</v>
      </c>
      <c r="B10" s="5"/>
    </row>
    <row r="11" spans="1:2" ht="14.25">
      <c r="A11" s="5" t="s">
        <v>14</v>
      </c>
      <c r="B11" s="5"/>
    </row>
    <row r="12" spans="1:3" ht="14.25">
      <c r="A12" s="5" t="s">
        <v>15</v>
      </c>
      <c r="B12" s="6"/>
      <c r="C12" s="6"/>
    </row>
    <row r="13" spans="1:2" ht="14.25">
      <c r="A13" s="5" t="s">
        <v>16</v>
      </c>
      <c r="B13" s="5"/>
    </row>
    <row r="14" spans="1:2" ht="14.25">
      <c r="A14" s="5" t="s">
        <v>17</v>
      </c>
      <c r="B14" s="5"/>
    </row>
    <row r="15" spans="1:2" ht="14.25">
      <c r="A15" s="6" t="s">
        <v>18</v>
      </c>
      <c r="B15" s="5"/>
    </row>
    <row r="16" spans="1:2" ht="14.25">
      <c r="A16" s="5" t="s">
        <v>19</v>
      </c>
      <c r="B16" s="5"/>
    </row>
    <row r="17" spans="1:2" ht="14.25">
      <c r="A17" s="5" t="s">
        <v>20</v>
      </c>
      <c r="B17" s="5"/>
    </row>
    <row r="18" ht="14.25">
      <c r="A18" s="5" t="s">
        <v>21</v>
      </c>
    </row>
    <row r="19" ht="14.25">
      <c r="A19" s="5" t="s">
        <v>22</v>
      </c>
    </row>
    <row r="20" ht="14.25">
      <c r="A20" s="5" t="s">
        <v>23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C27"/>
  <sheetViews>
    <sheetView zoomScalePageLayoutView="0" workbookViewId="0" topLeftCell="A1">
      <selection activeCell="E25" sqref="E25"/>
    </sheetView>
  </sheetViews>
  <sheetFormatPr defaultColWidth="7.875" defaultRowHeight="14.25"/>
  <cols>
    <col min="1" max="1" width="13.875" style="0" customWidth="1"/>
    <col min="2" max="2" width="10.125" style="0" customWidth="1"/>
    <col min="3" max="3" width="10.00390625" style="0" customWidth="1"/>
    <col min="4" max="4" width="11.125" style="0" customWidth="1"/>
    <col min="5" max="16384" width="7.875" style="2" customWidth="1"/>
  </cols>
  <sheetData>
    <row r="1" spans="1:3" ht="13.5" customHeight="1">
      <c r="A1" s="293" t="s">
        <v>301</v>
      </c>
      <c r="B1" s="293"/>
      <c r="C1" s="293"/>
    </row>
    <row r="2" spans="1:3" ht="13.5" customHeight="1">
      <c r="A2" s="289" t="s">
        <v>302</v>
      </c>
      <c r="B2" s="289"/>
      <c r="C2" s="289"/>
    </row>
    <row r="3" spans="1:3" ht="17.25" customHeight="1">
      <c r="A3" s="7"/>
      <c r="B3" s="194" t="s">
        <v>472</v>
      </c>
      <c r="C3" s="7" t="s">
        <v>24</v>
      </c>
    </row>
    <row r="4" spans="1:3" ht="16.5" customHeight="1">
      <c r="A4" s="62"/>
      <c r="B4" s="8" t="s">
        <v>303</v>
      </c>
      <c r="C4" s="8" t="s">
        <v>304</v>
      </c>
    </row>
    <row r="5" spans="1:3" ht="14.25">
      <c r="A5" s="26" t="s">
        <v>305</v>
      </c>
      <c r="B5" s="218">
        <v>320334</v>
      </c>
      <c r="C5" s="119">
        <v>25.468645959813557</v>
      </c>
    </row>
    <row r="6" spans="1:3" ht="14.25">
      <c r="A6" s="27" t="s">
        <v>306</v>
      </c>
      <c r="B6" s="219">
        <v>44956</v>
      </c>
      <c r="C6" s="119">
        <v>28.29176416871183</v>
      </c>
    </row>
    <row r="7" spans="1:3" ht="14.25">
      <c r="A7" s="27" t="s">
        <v>307</v>
      </c>
      <c r="B7" s="219">
        <v>40834</v>
      </c>
      <c r="C7" s="119">
        <v>53.039502286185446</v>
      </c>
    </row>
    <row r="8" spans="1:3" ht="14.25">
      <c r="A8" s="27" t="s">
        <v>308</v>
      </c>
      <c r="B8" s="219">
        <v>35055</v>
      </c>
      <c r="C8" s="119">
        <v>74.69849496661018</v>
      </c>
    </row>
    <row r="9" spans="1:3" ht="14.25">
      <c r="A9" s="27" t="s">
        <v>293</v>
      </c>
      <c r="B9" s="219">
        <v>55737</v>
      </c>
      <c r="C9" s="119">
        <v>-9.580974319874114</v>
      </c>
    </row>
    <row r="10" spans="1:3" ht="14.25">
      <c r="A10" s="27" t="s">
        <v>294</v>
      </c>
      <c r="B10" s="219">
        <v>11743</v>
      </c>
      <c r="C10" s="119">
        <v>21.726961749766765</v>
      </c>
    </row>
    <row r="11" spans="1:3" ht="14.25">
      <c r="A11" s="27" t="s">
        <v>295</v>
      </c>
      <c r="B11" s="219">
        <v>11671</v>
      </c>
      <c r="C11" s="119">
        <v>15.703380588876772</v>
      </c>
    </row>
    <row r="12" spans="1:3" ht="14.25">
      <c r="A12" s="27" t="s">
        <v>297</v>
      </c>
      <c r="B12" s="219">
        <v>5872</v>
      </c>
      <c r="C12" s="119">
        <v>16.162215628090998</v>
      </c>
    </row>
    <row r="13" spans="1:3" ht="14.25">
      <c r="A13" s="29" t="s">
        <v>298</v>
      </c>
      <c r="B13" s="220">
        <v>6857</v>
      </c>
      <c r="C13" s="120">
        <v>44.54047217537943</v>
      </c>
    </row>
    <row r="16" spans="1:3" ht="14.25">
      <c r="A16" s="289" t="s">
        <v>309</v>
      </c>
      <c r="B16" s="289"/>
      <c r="C16" s="289"/>
    </row>
    <row r="17" spans="1:3" ht="23.25" customHeight="1">
      <c r="A17" s="7"/>
      <c r="B17" s="194" t="s">
        <v>472</v>
      </c>
      <c r="C17" s="7" t="s">
        <v>24</v>
      </c>
    </row>
    <row r="18" spans="1:3" ht="14.25">
      <c r="A18" s="62"/>
      <c r="B18" s="8" t="s">
        <v>303</v>
      </c>
      <c r="C18" s="115" t="s">
        <v>310</v>
      </c>
    </row>
    <row r="19" spans="1:3" ht="14.25">
      <c r="A19" s="26" t="s">
        <v>450</v>
      </c>
      <c r="B19" s="121">
        <v>676849.4</v>
      </c>
      <c r="C19" s="112">
        <v>49.464073053625356</v>
      </c>
    </row>
    <row r="20" spans="1:3" ht="14.25">
      <c r="A20" s="27" t="s">
        <v>290</v>
      </c>
      <c r="B20" s="122">
        <v>5871.899999999992</v>
      </c>
      <c r="C20" s="113">
        <v>4.043446675053408</v>
      </c>
    </row>
    <row r="21" spans="1:3" ht="14.25">
      <c r="A21" s="27" t="s">
        <v>291</v>
      </c>
      <c r="B21" s="122">
        <v>2070.70000000007</v>
      </c>
      <c r="C21" s="113">
        <v>9.892267685617085</v>
      </c>
    </row>
    <row r="22" spans="1:3" ht="14.25">
      <c r="A22" s="27" t="s">
        <v>292</v>
      </c>
      <c r="B22" s="122">
        <v>3857.2</v>
      </c>
      <c r="C22" s="113">
        <v>3.4684406770567833</v>
      </c>
    </row>
    <row r="23" spans="1:3" ht="14.25">
      <c r="A23" s="27" t="s">
        <v>293</v>
      </c>
      <c r="B23" s="122">
        <v>566165.7</v>
      </c>
      <c r="C23" s="113">
        <v>60.85308439275416</v>
      </c>
    </row>
    <row r="24" spans="1:3" ht="14.25">
      <c r="A24" s="27" t="s">
        <v>294</v>
      </c>
      <c r="B24" s="122">
        <v>3808.4</v>
      </c>
      <c r="C24" s="113">
        <v>-68.64327235002551</v>
      </c>
    </row>
    <row r="25" spans="1:3" ht="14.25">
      <c r="A25" s="27" t="s">
        <v>295</v>
      </c>
      <c r="B25" s="122">
        <v>36897.4</v>
      </c>
      <c r="C25" s="113">
        <v>12.724051019628813</v>
      </c>
    </row>
    <row r="26" spans="1:3" ht="14.25">
      <c r="A26" s="27" t="s">
        <v>297</v>
      </c>
      <c r="B26" s="122">
        <v>53965.3</v>
      </c>
      <c r="C26" s="113">
        <v>34.053964090181935</v>
      </c>
    </row>
    <row r="27" spans="1:3" ht="14.25">
      <c r="A27" s="29" t="s">
        <v>298</v>
      </c>
      <c r="B27" s="123">
        <v>4212.8</v>
      </c>
      <c r="C27" s="114">
        <v>-6.043980552210182</v>
      </c>
    </row>
  </sheetData>
  <sheetProtection/>
  <mergeCells count="3">
    <mergeCell ref="A1:C1"/>
    <mergeCell ref="A2:C2"/>
    <mergeCell ref="A16:C16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B25"/>
  <sheetViews>
    <sheetView zoomScaleSheetLayoutView="100" zoomScalePageLayoutView="0" workbookViewId="0" topLeftCell="A1">
      <selection activeCell="D23" sqref="D23"/>
    </sheetView>
  </sheetViews>
  <sheetFormatPr defaultColWidth="9.00390625" defaultRowHeight="14.25"/>
  <cols>
    <col min="1" max="1" width="13.375" style="0" customWidth="1"/>
    <col min="2" max="2" width="12.875" style="0" customWidth="1"/>
    <col min="3" max="237" width="7.875" style="2" customWidth="1"/>
  </cols>
  <sheetData>
    <row r="1" spans="1:2" ht="14.25">
      <c r="A1" s="293" t="s">
        <v>311</v>
      </c>
      <c r="B1" s="293"/>
    </row>
    <row r="2" spans="1:2" ht="14.25">
      <c r="A2" s="96" t="s">
        <v>312</v>
      </c>
      <c r="B2" s="96"/>
    </row>
    <row r="3" spans="1:2" ht="14.25">
      <c r="A3" s="7"/>
      <c r="B3" s="194" t="s">
        <v>477</v>
      </c>
    </row>
    <row r="4" spans="1:2" ht="14.25">
      <c r="A4" s="62"/>
      <c r="B4" s="115" t="s">
        <v>313</v>
      </c>
    </row>
    <row r="5" spans="1:2" ht="14.25">
      <c r="A5" s="124" t="s">
        <v>441</v>
      </c>
      <c r="B5" s="125">
        <v>7.6</v>
      </c>
    </row>
    <row r="6" spans="1:2" ht="14.25">
      <c r="A6" s="27" t="s">
        <v>293</v>
      </c>
      <c r="B6" s="113">
        <v>13.517936238218542</v>
      </c>
    </row>
    <row r="7" spans="1:2" ht="17.25" customHeight="1">
      <c r="A7" s="27" t="s">
        <v>294</v>
      </c>
      <c r="B7" s="113">
        <v>10.606526402735424</v>
      </c>
    </row>
    <row r="8" spans="1:2" ht="14.25">
      <c r="A8" s="27" t="s">
        <v>315</v>
      </c>
      <c r="B8" s="255">
        <v>-7.931575850977568</v>
      </c>
    </row>
    <row r="9" spans="1:2" ht="14.25">
      <c r="A9" s="27" t="s">
        <v>316</v>
      </c>
      <c r="B9" s="126">
        <v>5.681398279198563</v>
      </c>
    </row>
    <row r="10" spans="1:2" ht="14.25">
      <c r="A10" s="27" t="s">
        <v>317</v>
      </c>
      <c r="B10" s="22">
        <v>10.475910898238233</v>
      </c>
    </row>
    <row r="11" spans="1:2" ht="14.25">
      <c r="A11" s="27" t="s">
        <v>318</v>
      </c>
      <c r="B11" s="14">
        <v>2.7543798833449165</v>
      </c>
    </row>
    <row r="12" spans="1:2" ht="14.25">
      <c r="A12" s="29" t="s">
        <v>319</v>
      </c>
      <c r="B12" s="75">
        <v>-5.149120378879895</v>
      </c>
    </row>
    <row r="13" spans="1:2" ht="14.25">
      <c r="A13" s="5"/>
      <c r="B13" s="5"/>
    </row>
    <row r="14" spans="1:2" ht="14.25">
      <c r="A14" s="289" t="s">
        <v>299</v>
      </c>
      <c r="B14" s="289"/>
    </row>
    <row r="15" spans="1:2" ht="14.25">
      <c r="A15" s="7"/>
      <c r="B15" s="194" t="s">
        <v>477</v>
      </c>
    </row>
    <row r="16" spans="1:2" ht="14.25">
      <c r="A16" s="62"/>
      <c r="B16" s="115" t="s">
        <v>300</v>
      </c>
    </row>
    <row r="17" spans="1:2" ht="14.25">
      <c r="A17" s="124" t="s">
        <v>441</v>
      </c>
      <c r="B17" s="127">
        <v>12.7</v>
      </c>
    </row>
    <row r="18" spans="1:2" ht="14.25">
      <c r="A18" s="27" t="s">
        <v>293</v>
      </c>
      <c r="B18" s="113">
        <v>10.6</v>
      </c>
    </row>
    <row r="19" spans="1:2" ht="14.25">
      <c r="A19" s="27" t="s">
        <v>294</v>
      </c>
      <c r="B19" s="12">
        <v>13.1</v>
      </c>
    </row>
    <row r="20" spans="1:2" ht="14.25">
      <c r="A20" s="27" t="s">
        <v>315</v>
      </c>
      <c r="B20" s="12">
        <v>-30.5</v>
      </c>
    </row>
    <row r="21" spans="1:2" ht="14.25">
      <c r="A21" s="27" t="s">
        <v>316</v>
      </c>
      <c r="B21" s="12">
        <v>-67.8</v>
      </c>
    </row>
    <row r="22" spans="1:2" ht="14.25">
      <c r="A22" s="27" t="s">
        <v>317</v>
      </c>
      <c r="B22" s="12">
        <v>-4.1</v>
      </c>
    </row>
    <row r="23" spans="1:2" ht="14.25">
      <c r="A23" s="27" t="s">
        <v>318</v>
      </c>
      <c r="B23" s="12">
        <v>7.4</v>
      </c>
    </row>
    <row r="24" spans="1:2" ht="14.25">
      <c r="A24" s="29" t="s">
        <v>319</v>
      </c>
      <c r="B24" s="30">
        <v>13.4</v>
      </c>
    </row>
    <row r="25" spans="1:2" ht="14.25">
      <c r="A25" s="27"/>
      <c r="B25" s="16"/>
    </row>
  </sheetData>
  <sheetProtection/>
  <mergeCells count="2">
    <mergeCell ref="A1:B1"/>
    <mergeCell ref="A14:B14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D24"/>
  <sheetViews>
    <sheetView zoomScaleSheetLayoutView="100" zoomScalePageLayoutView="0" workbookViewId="0" topLeftCell="A1">
      <selection activeCell="F20" sqref="F20"/>
    </sheetView>
  </sheetViews>
  <sheetFormatPr defaultColWidth="9.00390625" defaultRowHeight="14.25"/>
  <cols>
    <col min="1" max="1" width="11.625" style="0" customWidth="1"/>
    <col min="2" max="2" width="9.125" style="0" customWidth="1"/>
    <col min="3" max="3" width="8.50390625" style="0" customWidth="1"/>
    <col min="4" max="4" width="11.125" style="2" hidden="1" customWidth="1"/>
    <col min="5" max="212" width="7.875" style="2" customWidth="1"/>
  </cols>
  <sheetData>
    <row r="1" spans="1:3" ht="14.25">
      <c r="A1" s="293" t="s">
        <v>320</v>
      </c>
      <c r="B1" s="293"/>
      <c r="C1" s="293"/>
    </row>
    <row r="2" spans="1:3" ht="14.25">
      <c r="A2" s="96" t="s">
        <v>321</v>
      </c>
      <c r="B2" s="96"/>
      <c r="C2" s="96"/>
    </row>
    <row r="3" spans="1:3" ht="14.25">
      <c r="A3" s="7"/>
      <c r="B3" s="194" t="s">
        <v>472</v>
      </c>
      <c r="C3" s="7" t="s">
        <v>24</v>
      </c>
    </row>
    <row r="4" spans="1:3" ht="14.25">
      <c r="A4" s="62"/>
      <c r="B4" s="8" t="s">
        <v>303</v>
      </c>
      <c r="C4" s="115" t="s">
        <v>322</v>
      </c>
    </row>
    <row r="5" spans="1:4" ht="14.25">
      <c r="A5" s="124" t="s">
        <v>314</v>
      </c>
      <c r="B5" s="128">
        <f>SUM(B6:B10)</f>
        <v>576450.9</v>
      </c>
      <c r="C5" s="127">
        <f>B5/D5*100-100</f>
        <v>55.6798970291639</v>
      </c>
      <c r="D5" s="2">
        <f>SUM(D6:D10)</f>
        <v>370279.60000000003</v>
      </c>
    </row>
    <row r="6" spans="1:4" ht="14.25">
      <c r="A6" s="27" t="s">
        <v>293</v>
      </c>
      <c r="B6" s="129">
        <v>566165.7</v>
      </c>
      <c r="C6" s="12">
        <v>60.85308439275416</v>
      </c>
      <c r="D6" s="2">
        <f>B6/(1+C6/100)</f>
        <v>351976.9</v>
      </c>
    </row>
    <row r="7" spans="1:4" ht="14.25">
      <c r="A7" s="27" t="s">
        <v>294</v>
      </c>
      <c r="B7" s="130">
        <v>3808.4</v>
      </c>
      <c r="C7" s="12">
        <v>-68.64327235002551</v>
      </c>
      <c r="D7" s="2">
        <f>B7/(1+C7/100)</f>
        <v>12145.399999999994</v>
      </c>
    </row>
    <row r="8" spans="1:4" ht="14.25">
      <c r="A8" s="27" t="s">
        <v>315</v>
      </c>
      <c r="B8" s="130">
        <v>3185</v>
      </c>
      <c r="C8" s="12">
        <v>11.754385964912274</v>
      </c>
      <c r="D8" s="2">
        <f>B8/(1+C8/100)</f>
        <v>2850</v>
      </c>
    </row>
    <row r="9" spans="1:4" ht="14.25">
      <c r="A9" s="27" t="s">
        <v>316</v>
      </c>
      <c r="B9" s="130">
        <v>2273.3</v>
      </c>
      <c r="C9" s="12">
        <v>-5.468230206254148</v>
      </c>
      <c r="D9" s="2">
        <f>B9/(1+C9/100)</f>
        <v>2404.7999999999997</v>
      </c>
    </row>
    <row r="10" spans="1:4" ht="14.25">
      <c r="A10" s="27" t="s">
        <v>317</v>
      </c>
      <c r="B10" s="130">
        <v>1018.5</v>
      </c>
      <c r="C10" s="12">
        <v>12.85318559556788</v>
      </c>
      <c r="D10" s="2">
        <f>B10/(1+C10/100)</f>
        <v>902.5</v>
      </c>
    </row>
    <row r="11" spans="1:3" ht="14.25">
      <c r="A11" s="27" t="s">
        <v>318</v>
      </c>
      <c r="B11" s="130" t="s">
        <v>323</v>
      </c>
      <c r="C11" s="130" t="s">
        <v>323</v>
      </c>
    </row>
    <row r="12" spans="1:3" ht="14.25">
      <c r="A12" s="29" t="s">
        <v>319</v>
      </c>
      <c r="B12" s="131" t="s">
        <v>324</v>
      </c>
      <c r="C12" s="131" t="s">
        <v>324</v>
      </c>
    </row>
    <row r="13" spans="1:3" ht="14.25">
      <c r="A13" s="5"/>
      <c r="B13" s="129"/>
      <c r="C13" s="100"/>
    </row>
    <row r="14" spans="1:3" ht="14.25">
      <c r="A14" s="96" t="s">
        <v>325</v>
      </c>
      <c r="B14" s="132"/>
      <c r="C14" s="132"/>
    </row>
    <row r="15" spans="1:3" ht="14.25" customHeight="1">
      <c r="A15" s="7"/>
      <c r="B15" s="194" t="s">
        <v>472</v>
      </c>
      <c r="C15" s="7" t="s">
        <v>24</v>
      </c>
    </row>
    <row r="16" spans="1:3" ht="14.25" customHeight="1">
      <c r="A16" s="62"/>
      <c r="B16" s="8" t="s">
        <v>303</v>
      </c>
      <c r="C16" s="115" t="s">
        <v>322</v>
      </c>
    </row>
    <row r="17" spans="1:4" ht="14.25" customHeight="1">
      <c r="A17" s="124" t="s">
        <v>314</v>
      </c>
      <c r="B17" s="133">
        <f>SUM(B18:B24)</f>
        <v>102308.4</v>
      </c>
      <c r="C17" s="134">
        <f>B17/D17*100-100</f>
        <v>9.339930736779294</v>
      </c>
      <c r="D17" s="2">
        <f>SUM(D18:D24)</f>
        <v>93569.10994053331</v>
      </c>
    </row>
    <row r="18" spans="1:4" ht="14.25">
      <c r="A18" s="27" t="s">
        <v>293</v>
      </c>
      <c r="B18" s="103">
        <v>50038</v>
      </c>
      <c r="C18" s="12">
        <v>-10.568175725188112</v>
      </c>
      <c r="D18" s="231">
        <f aca="true" t="shared" si="0" ref="D18:D24">B18/(1+C18/100)</f>
        <v>55951</v>
      </c>
    </row>
    <row r="19" spans="1:4" ht="14.25">
      <c r="A19" s="27" t="s">
        <v>294</v>
      </c>
      <c r="B19" s="103">
        <v>10241</v>
      </c>
      <c r="C19" s="12">
        <v>25.996555118110237</v>
      </c>
      <c r="D19" s="230">
        <f t="shared" si="0"/>
        <v>8128</v>
      </c>
    </row>
    <row r="20" spans="1:4" ht="14.25">
      <c r="A20" s="27" t="s">
        <v>315</v>
      </c>
      <c r="B20" s="103">
        <v>3980</v>
      </c>
      <c r="C20" s="12">
        <v>68.2</v>
      </c>
      <c r="D20" s="2">
        <f t="shared" si="0"/>
        <v>2366.2306777645663</v>
      </c>
    </row>
    <row r="21" spans="1:4" ht="14.25">
      <c r="A21" s="27" t="s">
        <v>316</v>
      </c>
      <c r="B21" s="103">
        <v>8042</v>
      </c>
      <c r="C21" s="12">
        <v>19.3</v>
      </c>
      <c r="D21" s="2">
        <f t="shared" si="0"/>
        <v>6740.989103101425</v>
      </c>
    </row>
    <row r="22" spans="1:4" ht="14.25">
      <c r="A22" s="27" t="s">
        <v>317</v>
      </c>
      <c r="B22" s="103">
        <v>18720</v>
      </c>
      <c r="C22" s="12">
        <v>149.8</v>
      </c>
      <c r="D22" s="2">
        <f t="shared" si="0"/>
        <v>7493.995196156925</v>
      </c>
    </row>
    <row r="23" spans="1:4" ht="14.25">
      <c r="A23" s="27" t="s">
        <v>318</v>
      </c>
      <c r="B23" s="103">
        <v>2937</v>
      </c>
      <c r="C23" s="12">
        <v>19.2</v>
      </c>
      <c r="D23" s="230">
        <f t="shared" si="0"/>
        <v>2463.9261744966443</v>
      </c>
    </row>
    <row r="24" spans="1:4" ht="14.25">
      <c r="A24" s="29" t="s">
        <v>319</v>
      </c>
      <c r="B24" s="135">
        <v>8350.4</v>
      </c>
      <c r="C24" s="30">
        <v>-19.9</v>
      </c>
      <c r="D24" s="2">
        <f t="shared" si="0"/>
        <v>10424.968789013732</v>
      </c>
    </row>
  </sheetData>
  <sheetProtection/>
  <mergeCells count="1">
    <mergeCell ref="A1:C1"/>
  </mergeCells>
  <printOptions/>
  <pageMargins left="0.747823152016467" right="0.747823152016467" top="0.9998749560258521" bottom="0.9998749560258521" header="0.5096585262478807" footer="0.5096585262478807"/>
  <pageSetup firstPageNumber="0" useFirstPageNumber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E22"/>
  <sheetViews>
    <sheetView zoomScalePageLayoutView="0" workbookViewId="0" topLeftCell="A1">
      <selection activeCell="I25" sqref="I25"/>
    </sheetView>
  </sheetViews>
  <sheetFormatPr defaultColWidth="7.875" defaultRowHeight="14.25"/>
  <cols>
    <col min="1" max="1" width="10.375" style="0" customWidth="1"/>
    <col min="2" max="2" width="10.25390625" style="0" customWidth="1"/>
    <col min="3" max="3" width="10.125" style="0" customWidth="1"/>
    <col min="4" max="16384" width="7.875" style="2" customWidth="1"/>
  </cols>
  <sheetData>
    <row r="1" spans="1:3" ht="25.5" customHeight="1">
      <c r="A1" s="294" t="s">
        <v>480</v>
      </c>
      <c r="B1" s="294"/>
      <c r="C1" s="294"/>
    </row>
    <row r="2" spans="1:3" ht="13.5" customHeight="1">
      <c r="A2" s="295" t="s">
        <v>332</v>
      </c>
      <c r="B2" s="295"/>
      <c r="C2" s="295"/>
    </row>
    <row r="3" spans="1:5" ht="13.5" customHeight="1">
      <c r="A3" s="142"/>
      <c r="B3" s="199" t="s">
        <v>472</v>
      </c>
      <c r="C3" s="296" t="s">
        <v>327</v>
      </c>
      <c r="E3" s="143"/>
    </row>
    <row r="4" spans="1:5" ht="14.25">
      <c r="A4" s="8"/>
      <c r="B4" s="8" t="s">
        <v>304</v>
      </c>
      <c r="C4" s="297"/>
      <c r="E4" s="143"/>
    </row>
    <row r="5" spans="1:5" ht="14.25">
      <c r="A5" s="7" t="s">
        <v>329</v>
      </c>
      <c r="B5" s="112">
        <v>7.6</v>
      </c>
      <c r="C5" s="116" t="s">
        <v>333</v>
      </c>
      <c r="E5" s="144"/>
    </row>
    <row r="6" spans="1:5" ht="14.25">
      <c r="A6" s="103" t="s">
        <v>330</v>
      </c>
      <c r="B6" s="119">
        <v>8.1</v>
      </c>
      <c r="C6" s="130">
        <f>RANK(B6,($B$6:$B$22))</f>
        <v>6</v>
      </c>
      <c r="E6" s="144"/>
    </row>
    <row r="7" spans="1:5" ht="14.25">
      <c r="A7" s="138" t="s">
        <v>334</v>
      </c>
      <c r="B7" s="113">
        <v>9</v>
      </c>
      <c r="C7" s="130">
        <f aca="true" t="shared" si="0" ref="C7:C22">RANK(B7,($B$6:$B$22))</f>
        <v>2</v>
      </c>
      <c r="E7" s="143"/>
    </row>
    <row r="8" spans="1:5" ht="14.25">
      <c r="A8" s="138" t="s">
        <v>335</v>
      </c>
      <c r="B8" s="113">
        <v>7</v>
      </c>
      <c r="C8" s="130">
        <f t="shared" si="0"/>
        <v>12</v>
      </c>
      <c r="E8" s="144"/>
    </row>
    <row r="9" spans="1:5" ht="14.25">
      <c r="A9" s="138" t="s">
        <v>336</v>
      </c>
      <c r="B9" s="113">
        <v>6.7</v>
      </c>
      <c r="C9" s="130">
        <f t="shared" si="0"/>
        <v>15</v>
      </c>
      <c r="E9" s="144"/>
    </row>
    <row r="10" spans="1:5" ht="14.25">
      <c r="A10" s="138" t="s">
        <v>337</v>
      </c>
      <c r="B10" s="113">
        <v>7.2</v>
      </c>
      <c r="C10" s="130">
        <f t="shared" si="0"/>
        <v>11</v>
      </c>
      <c r="E10" s="143"/>
    </row>
    <row r="11" spans="1:5" ht="14.25">
      <c r="A11" s="124" t="s">
        <v>331</v>
      </c>
      <c r="B11" s="145">
        <v>7.6</v>
      </c>
      <c r="C11" s="140">
        <f t="shared" si="0"/>
        <v>9</v>
      </c>
      <c r="E11" s="144"/>
    </row>
    <row r="12" spans="1:5" ht="14.25">
      <c r="A12" s="138" t="s">
        <v>338</v>
      </c>
      <c r="B12" s="113">
        <v>7.9</v>
      </c>
      <c r="C12" s="130">
        <f t="shared" si="0"/>
        <v>8</v>
      </c>
      <c r="E12" s="144"/>
    </row>
    <row r="13" spans="1:5" ht="14.25">
      <c r="A13" s="138" t="s">
        <v>339</v>
      </c>
      <c r="B13" s="113">
        <v>8.3</v>
      </c>
      <c r="C13" s="130">
        <f t="shared" si="0"/>
        <v>3</v>
      </c>
      <c r="E13" s="143"/>
    </row>
    <row r="14" spans="1:5" ht="14.25">
      <c r="A14" s="138" t="s">
        <v>340</v>
      </c>
      <c r="B14" s="113">
        <v>8.3</v>
      </c>
      <c r="C14" s="130">
        <f t="shared" si="0"/>
        <v>3</v>
      </c>
      <c r="E14" s="144"/>
    </row>
    <row r="15" spans="1:5" ht="14.25">
      <c r="A15" s="138" t="s">
        <v>341</v>
      </c>
      <c r="B15" s="113">
        <v>4.5</v>
      </c>
      <c r="C15" s="130">
        <f t="shared" si="0"/>
        <v>16</v>
      </c>
      <c r="E15" s="144"/>
    </row>
    <row r="16" spans="1:5" ht="14.25">
      <c r="A16" s="138" t="s">
        <v>342</v>
      </c>
      <c r="B16" s="113">
        <v>8.2</v>
      </c>
      <c r="C16" s="130">
        <f t="shared" si="0"/>
        <v>5</v>
      </c>
      <c r="E16" s="143"/>
    </row>
    <row r="17" spans="1:5" ht="14.25">
      <c r="A17" s="138" t="s">
        <v>343</v>
      </c>
      <c r="B17" s="113">
        <v>7.5</v>
      </c>
      <c r="C17" s="130">
        <f t="shared" si="0"/>
        <v>10</v>
      </c>
      <c r="E17" s="144"/>
    </row>
    <row r="18" spans="1:5" ht="14.25">
      <c r="A18" s="138" t="s">
        <v>344</v>
      </c>
      <c r="B18" s="113">
        <v>2.8</v>
      </c>
      <c r="C18" s="130">
        <f t="shared" si="0"/>
        <v>17</v>
      </c>
      <c r="E18" s="144"/>
    </row>
    <row r="19" spans="1:5" ht="14.25">
      <c r="A19" s="138" t="s">
        <v>345</v>
      </c>
      <c r="B19" s="113">
        <v>7</v>
      </c>
      <c r="C19" s="130">
        <f t="shared" si="0"/>
        <v>12</v>
      </c>
      <c r="E19" s="143"/>
    </row>
    <row r="20" spans="1:5" ht="14.25">
      <c r="A20" s="138" t="s">
        <v>346</v>
      </c>
      <c r="B20" s="113">
        <v>8</v>
      </c>
      <c r="C20" s="130">
        <f t="shared" si="0"/>
        <v>7</v>
      </c>
      <c r="E20" s="144"/>
    </row>
    <row r="21" spans="1:3" ht="14.25">
      <c r="A21" s="242" t="s">
        <v>347</v>
      </c>
      <c r="B21" s="240">
        <v>7</v>
      </c>
      <c r="C21" s="130">
        <f t="shared" si="0"/>
        <v>12</v>
      </c>
    </row>
    <row r="22" spans="1:3" ht="14.25">
      <c r="A22" s="141" t="s">
        <v>486</v>
      </c>
      <c r="B22" s="241">
        <v>39.6</v>
      </c>
      <c r="C22" s="131">
        <f t="shared" si="0"/>
        <v>1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C22"/>
  <sheetViews>
    <sheetView zoomScalePageLayoutView="0" workbookViewId="0" topLeftCell="A1">
      <selection activeCell="A14" sqref="A14"/>
    </sheetView>
  </sheetViews>
  <sheetFormatPr defaultColWidth="7.875" defaultRowHeight="14.25"/>
  <cols>
    <col min="1" max="1" width="11.25390625" style="0" customWidth="1"/>
    <col min="2" max="2" width="13.50390625" style="0" customWidth="1"/>
    <col min="3" max="3" width="9.25390625" style="2" customWidth="1"/>
    <col min="4" max="4" width="10.375" style="2" customWidth="1"/>
    <col min="5" max="5" width="10.625" style="2" customWidth="1"/>
    <col min="6" max="16384" width="7.875" style="2" customWidth="1"/>
  </cols>
  <sheetData>
    <row r="1" spans="1:3" ht="14.25">
      <c r="A1" s="298" t="s">
        <v>481</v>
      </c>
      <c r="B1" s="298"/>
      <c r="C1" s="299"/>
    </row>
    <row r="2" spans="1:3" ht="14.25">
      <c r="A2" s="278" t="s">
        <v>348</v>
      </c>
      <c r="B2" s="300"/>
      <c r="C2" s="300"/>
    </row>
    <row r="3" spans="1:3" ht="14.25">
      <c r="A3" s="7"/>
      <c r="B3" s="7" t="s">
        <v>478</v>
      </c>
      <c r="C3" s="296" t="s">
        <v>327</v>
      </c>
    </row>
    <row r="4" spans="1:3" ht="14.25">
      <c r="A4" s="8"/>
      <c r="B4" s="8" t="s">
        <v>304</v>
      </c>
      <c r="C4" s="301"/>
    </row>
    <row r="5" spans="1:3" ht="14.25">
      <c r="A5" s="7" t="s">
        <v>329</v>
      </c>
      <c r="B5" s="146">
        <v>10.5</v>
      </c>
      <c r="C5" s="116" t="s">
        <v>333</v>
      </c>
    </row>
    <row r="6" spans="1:3" ht="14.25">
      <c r="A6" s="103" t="s">
        <v>330</v>
      </c>
      <c r="B6" s="147">
        <v>10.7</v>
      </c>
      <c r="C6" s="130">
        <f>RANK(B6,($B$6:$B$22))</f>
        <v>12</v>
      </c>
    </row>
    <row r="7" spans="1:3" ht="14.25">
      <c r="A7" s="138" t="s">
        <v>349</v>
      </c>
      <c r="B7" s="147">
        <v>11.6</v>
      </c>
      <c r="C7" s="130">
        <f aca="true" t="shared" si="0" ref="C7:C22">RANK(B7,($B$6:$B$22))</f>
        <v>11</v>
      </c>
    </row>
    <row r="8" spans="1:3" ht="14.25">
      <c r="A8" s="138" t="s">
        <v>350</v>
      </c>
      <c r="B8" s="147">
        <v>15.1</v>
      </c>
      <c r="C8" s="130">
        <f t="shared" si="0"/>
        <v>3</v>
      </c>
    </row>
    <row r="9" spans="1:3" ht="14.25">
      <c r="A9" s="138" t="s">
        <v>351</v>
      </c>
      <c r="B9" s="147">
        <v>-2.2</v>
      </c>
      <c r="C9" s="130">
        <f t="shared" si="0"/>
        <v>16</v>
      </c>
    </row>
    <row r="10" spans="1:3" ht="14.25">
      <c r="A10" s="138" t="s">
        <v>352</v>
      </c>
      <c r="B10" s="147">
        <v>14.2</v>
      </c>
      <c r="C10" s="130">
        <f t="shared" si="0"/>
        <v>4</v>
      </c>
    </row>
    <row r="11" spans="1:3" ht="14.25">
      <c r="A11" s="124" t="s">
        <v>331</v>
      </c>
      <c r="B11" s="148">
        <v>12.7</v>
      </c>
      <c r="C11" s="140">
        <f t="shared" si="0"/>
        <v>10</v>
      </c>
    </row>
    <row r="12" spans="1:3" ht="14.25">
      <c r="A12" s="138" t="s">
        <v>353</v>
      </c>
      <c r="B12" s="147">
        <v>15.2</v>
      </c>
      <c r="C12" s="130">
        <f t="shared" si="0"/>
        <v>2</v>
      </c>
    </row>
    <row r="13" spans="1:3" ht="14.25">
      <c r="A13" s="138" t="s">
        <v>354</v>
      </c>
      <c r="B13" s="147">
        <v>8.5</v>
      </c>
      <c r="C13" s="130">
        <f t="shared" si="0"/>
        <v>13</v>
      </c>
    </row>
    <row r="14" spans="1:3" ht="14.25">
      <c r="A14" s="138" t="s">
        <v>355</v>
      </c>
      <c r="B14" s="147">
        <v>2</v>
      </c>
      <c r="C14" s="130">
        <f t="shared" si="0"/>
        <v>15</v>
      </c>
    </row>
    <row r="15" spans="1:3" ht="14.25">
      <c r="A15" s="138" t="s">
        <v>356</v>
      </c>
      <c r="B15" s="147">
        <v>5.5</v>
      </c>
      <c r="C15" s="130">
        <f t="shared" si="0"/>
        <v>14</v>
      </c>
    </row>
    <row r="16" spans="1:3" ht="14.25">
      <c r="A16" s="138" t="s">
        <v>357</v>
      </c>
      <c r="B16" s="147">
        <v>14.1</v>
      </c>
      <c r="C16" s="130">
        <f t="shared" si="0"/>
        <v>6</v>
      </c>
    </row>
    <row r="17" spans="1:3" ht="14.25">
      <c r="A17" s="138" t="s">
        <v>358</v>
      </c>
      <c r="B17" s="147">
        <v>14</v>
      </c>
      <c r="C17" s="130">
        <f t="shared" si="0"/>
        <v>7</v>
      </c>
    </row>
    <row r="18" spans="1:3" ht="14.25">
      <c r="A18" s="138" t="s">
        <v>359</v>
      </c>
      <c r="B18" s="147">
        <v>13.9</v>
      </c>
      <c r="C18" s="130">
        <f t="shared" si="0"/>
        <v>9</v>
      </c>
    </row>
    <row r="19" spans="1:3" ht="14.25">
      <c r="A19" s="138" t="s">
        <v>360</v>
      </c>
      <c r="B19" s="147">
        <v>15.4</v>
      </c>
      <c r="C19" s="130">
        <f t="shared" si="0"/>
        <v>1</v>
      </c>
    </row>
    <row r="20" spans="1:3" ht="14.25">
      <c r="A20" s="138" t="s">
        <v>361</v>
      </c>
      <c r="B20" s="147">
        <v>14.2</v>
      </c>
      <c r="C20" s="130">
        <f t="shared" si="0"/>
        <v>4</v>
      </c>
    </row>
    <row r="21" spans="1:3" ht="14.25">
      <c r="A21" s="242" t="s">
        <v>362</v>
      </c>
      <c r="B21" s="246">
        <v>14</v>
      </c>
      <c r="C21" s="130">
        <f t="shared" si="0"/>
        <v>7</v>
      </c>
    </row>
    <row r="22" spans="1:3" ht="14.25">
      <c r="A22" s="141" t="s">
        <v>486</v>
      </c>
      <c r="B22" s="247">
        <v>-19.5</v>
      </c>
      <c r="C22" s="131">
        <f t="shared" si="0"/>
        <v>17</v>
      </c>
    </row>
  </sheetData>
  <sheetProtection/>
  <mergeCells count="3">
    <mergeCell ref="A1:C1"/>
    <mergeCell ref="A2:C2"/>
    <mergeCell ref="C3:C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G22"/>
  <sheetViews>
    <sheetView zoomScalePageLayoutView="0" workbookViewId="0" topLeftCell="A1">
      <selection activeCell="A16" sqref="A16"/>
    </sheetView>
  </sheetViews>
  <sheetFormatPr defaultColWidth="7.875" defaultRowHeight="14.25"/>
  <cols>
    <col min="1" max="1" width="10.50390625" style="0" customWidth="1"/>
    <col min="2" max="2" width="9.125" style="0" customWidth="1"/>
    <col min="3" max="3" width="7.875" style="2" customWidth="1"/>
    <col min="4" max="4" width="9.125" style="2" customWidth="1"/>
    <col min="5" max="5" width="9.50390625" style="2" hidden="1" customWidth="1"/>
    <col min="6" max="7" width="7.875" style="2" hidden="1" customWidth="1"/>
    <col min="8" max="16384" width="7.875" style="2" customWidth="1"/>
  </cols>
  <sheetData>
    <row r="1" spans="1:4" ht="13.5" customHeight="1">
      <c r="A1" s="302" t="s">
        <v>451</v>
      </c>
      <c r="B1" s="303"/>
      <c r="C1" s="303"/>
      <c r="D1" s="303"/>
    </row>
    <row r="2" spans="1:4" ht="14.25">
      <c r="A2" s="278" t="s">
        <v>363</v>
      </c>
      <c r="B2" s="278"/>
      <c r="C2" s="278"/>
      <c r="D2" s="278"/>
    </row>
    <row r="3" spans="1:4" ht="14.25">
      <c r="A3" s="7"/>
      <c r="B3" s="199" t="s">
        <v>472</v>
      </c>
      <c r="C3" s="7" t="s">
        <v>326</v>
      </c>
      <c r="D3" s="296" t="s">
        <v>364</v>
      </c>
    </row>
    <row r="4" spans="1:4" ht="14.25">
      <c r="A4" s="62"/>
      <c r="B4" s="136" t="s">
        <v>328</v>
      </c>
      <c r="C4" s="8" t="s">
        <v>304</v>
      </c>
      <c r="D4" s="301"/>
    </row>
    <row r="5" spans="1:7" ht="14.25">
      <c r="A5" s="7" t="s">
        <v>329</v>
      </c>
      <c r="B5" s="150">
        <v>5645.0601</v>
      </c>
      <c r="C5" s="112">
        <v>11.7</v>
      </c>
      <c r="D5" s="116" t="s">
        <v>333</v>
      </c>
      <c r="F5" s="151"/>
      <c r="G5" s="139"/>
    </row>
    <row r="6" spans="1:7" ht="14.25">
      <c r="A6" s="103" t="s">
        <v>487</v>
      </c>
      <c r="B6" s="150">
        <v>2103.383812411826</v>
      </c>
      <c r="C6" s="113">
        <v>10.7</v>
      </c>
      <c r="D6" s="130">
        <f>RANK(C6,($C$6:$C$22))</f>
        <v>13</v>
      </c>
      <c r="E6" s="225">
        <f>ROUND(C6,1)</f>
        <v>10.7</v>
      </c>
      <c r="F6" s="151">
        <f>RANK(E6,($E$6:$E$22))</f>
        <v>13</v>
      </c>
      <c r="G6" s="130">
        <f>D6-F6</f>
        <v>0</v>
      </c>
    </row>
    <row r="7" spans="1:7" ht="14.25">
      <c r="A7" s="138" t="s">
        <v>365</v>
      </c>
      <c r="B7" s="150">
        <v>249.83931164633083</v>
      </c>
      <c r="C7" s="113">
        <v>13.2</v>
      </c>
      <c r="D7" s="130">
        <f aca="true" t="shared" si="0" ref="D7:D22">RANK(C7,($C$6:$C$22))</f>
        <v>2</v>
      </c>
      <c r="E7" s="225">
        <f aca="true" t="shared" si="1" ref="E7:E20">ROUND(C7,1)</f>
        <v>13.2</v>
      </c>
      <c r="F7" s="151">
        <f aca="true" t="shared" si="2" ref="F7:F22">RANK(E7,($E$6:$E$22))</f>
        <v>2</v>
      </c>
      <c r="G7" s="130">
        <f aca="true" t="shared" si="3" ref="G7:G22">D7-F7</f>
        <v>0</v>
      </c>
    </row>
    <row r="8" spans="1:7" ht="14.25">
      <c r="A8" s="138" t="s">
        <v>366</v>
      </c>
      <c r="B8" s="150">
        <v>277.61521197826653</v>
      </c>
      <c r="C8" s="113">
        <v>11.1</v>
      </c>
      <c r="D8" s="130">
        <f t="shared" si="0"/>
        <v>11</v>
      </c>
      <c r="E8" s="225">
        <f t="shared" si="1"/>
        <v>11.1</v>
      </c>
      <c r="F8" s="151">
        <f t="shared" si="2"/>
        <v>11</v>
      </c>
      <c r="G8" s="130">
        <f t="shared" si="3"/>
        <v>0</v>
      </c>
    </row>
    <row r="9" spans="1:7" ht="14.25">
      <c r="A9" s="138" t="s">
        <v>367</v>
      </c>
      <c r="B9" s="150">
        <v>469.4152423485502</v>
      </c>
      <c r="C9" s="113">
        <v>10.2</v>
      </c>
      <c r="D9" s="130">
        <f t="shared" si="0"/>
        <v>14</v>
      </c>
      <c r="E9" s="225">
        <f t="shared" si="1"/>
        <v>10.2</v>
      </c>
      <c r="F9" s="151">
        <f t="shared" si="2"/>
        <v>14</v>
      </c>
      <c r="G9" s="130">
        <f t="shared" si="3"/>
        <v>0</v>
      </c>
    </row>
    <row r="10" spans="1:7" ht="14.25">
      <c r="A10" s="138" t="s">
        <v>368</v>
      </c>
      <c r="B10" s="150">
        <v>509.7549910401274</v>
      </c>
      <c r="C10" s="113">
        <v>12.8</v>
      </c>
      <c r="D10" s="130">
        <f t="shared" si="0"/>
        <v>3</v>
      </c>
      <c r="E10" s="225">
        <f t="shared" si="1"/>
        <v>12.8</v>
      </c>
      <c r="F10" s="151">
        <f t="shared" si="2"/>
        <v>3</v>
      </c>
      <c r="G10" s="130">
        <f t="shared" si="3"/>
        <v>0</v>
      </c>
    </row>
    <row r="11" spans="1:7" ht="14.25">
      <c r="A11" s="124" t="s">
        <v>331</v>
      </c>
      <c r="B11" s="152">
        <v>118.38446752182004</v>
      </c>
      <c r="C11" s="145">
        <v>13.9</v>
      </c>
      <c r="D11" s="140">
        <f t="shared" si="0"/>
        <v>1</v>
      </c>
      <c r="E11" s="225">
        <f t="shared" si="1"/>
        <v>13.9</v>
      </c>
      <c r="F11" s="151">
        <f t="shared" si="2"/>
        <v>1</v>
      </c>
      <c r="G11" s="130">
        <f t="shared" si="3"/>
        <v>0</v>
      </c>
    </row>
    <row r="12" spans="1:7" ht="14.25">
      <c r="A12" s="138" t="s">
        <v>369</v>
      </c>
      <c r="B12" s="150">
        <v>237.03237412394594</v>
      </c>
      <c r="C12" s="113">
        <v>12.2</v>
      </c>
      <c r="D12" s="130">
        <f t="shared" si="0"/>
        <v>4</v>
      </c>
      <c r="E12" s="225">
        <f t="shared" si="1"/>
        <v>12.2</v>
      </c>
      <c r="F12" s="151">
        <f t="shared" si="2"/>
        <v>4</v>
      </c>
      <c r="G12" s="130">
        <f t="shared" si="3"/>
        <v>0</v>
      </c>
    </row>
    <row r="13" spans="1:7" ht="14.25">
      <c r="A13" s="138" t="s">
        <v>370</v>
      </c>
      <c r="B13" s="150">
        <v>330.83216271863876</v>
      </c>
      <c r="C13" s="113">
        <v>9.9</v>
      </c>
      <c r="D13" s="130">
        <f t="shared" si="0"/>
        <v>16</v>
      </c>
      <c r="E13" s="225">
        <f t="shared" si="1"/>
        <v>9.9</v>
      </c>
      <c r="F13" s="151">
        <f t="shared" si="2"/>
        <v>16</v>
      </c>
      <c r="G13" s="130">
        <f t="shared" si="3"/>
        <v>0</v>
      </c>
    </row>
    <row r="14" spans="1:7" ht="14.25">
      <c r="A14" s="138" t="s">
        <v>371</v>
      </c>
      <c r="B14" s="150">
        <v>388.07820719626204</v>
      </c>
      <c r="C14" s="113">
        <v>10.1</v>
      </c>
      <c r="D14" s="130">
        <f t="shared" si="0"/>
        <v>15</v>
      </c>
      <c r="E14" s="225">
        <f t="shared" si="1"/>
        <v>10.1</v>
      </c>
      <c r="F14" s="151">
        <f t="shared" si="2"/>
        <v>15</v>
      </c>
      <c r="G14" s="130">
        <f t="shared" si="3"/>
        <v>0</v>
      </c>
    </row>
    <row r="15" spans="1:7" ht="14.25">
      <c r="A15" s="138" t="s">
        <v>372</v>
      </c>
      <c r="B15" s="150">
        <v>366.87405944763424</v>
      </c>
      <c r="C15" s="113">
        <v>12</v>
      </c>
      <c r="D15" s="130">
        <f t="shared" si="0"/>
        <v>6</v>
      </c>
      <c r="E15" s="225">
        <f t="shared" si="1"/>
        <v>12</v>
      </c>
      <c r="F15" s="151">
        <f t="shared" si="2"/>
        <v>6</v>
      </c>
      <c r="G15" s="130">
        <f t="shared" si="3"/>
        <v>0</v>
      </c>
    </row>
    <row r="16" spans="1:7" ht="14.25">
      <c r="A16" s="138" t="s">
        <v>373</v>
      </c>
      <c r="B16" s="150">
        <v>169.23117771312</v>
      </c>
      <c r="C16" s="113">
        <v>11.7</v>
      </c>
      <c r="D16" s="130">
        <f t="shared" si="0"/>
        <v>8</v>
      </c>
      <c r="E16" s="225">
        <f t="shared" si="1"/>
        <v>11.7</v>
      </c>
      <c r="F16" s="151">
        <f t="shared" si="2"/>
        <v>8</v>
      </c>
      <c r="G16" s="130">
        <f t="shared" si="3"/>
        <v>0</v>
      </c>
    </row>
    <row r="17" spans="1:7" ht="14.25">
      <c r="A17" s="138" t="s">
        <v>374</v>
      </c>
      <c r="B17" s="150">
        <v>166.21202741182108</v>
      </c>
      <c r="C17" s="113">
        <v>11.5</v>
      </c>
      <c r="D17" s="130">
        <f t="shared" si="0"/>
        <v>10</v>
      </c>
      <c r="E17" s="225">
        <f t="shared" si="1"/>
        <v>11.5</v>
      </c>
      <c r="F17" s="151">
        <f t="shared" si="2"/>
        <v>10</v>
      </c>
      <c r="G17" s="130">
        <f t="shared" si="3"/>
        <v>0</v>
      </c>
    </row>
    <row r="18" spans="1:7" ht="14.25">
      <c r="A18" s="138" t="s">
        <v>375</v>
      </c>
      <c r="B18" s="150">
        <v>190.3340195585666</v>
      </c>
      <c r="C18" s="113">
        <v>11.7</v>
      </c>
      <c r="D18" s="130">
        <f t="shared" si="0"/>
        <v>8</v>
      </c>
      <c r="E18" s="225">
        <f t="shared" si="1"/>
        <v>11.7</v>
      </c>
      <c r="F18" s="151">
        <f t="shared" si="2"/>
        <v>8</v>
      </c>
      <c r="G18" s="130">
        <f t="shared" si="3"/>
        <v>0</v>
      </c>
    </row>
    <row r="19" spans="1:7" ht="14.25">
      <c r="A19" s="138" t="s">
        <v>376</v>
      </c>
      <c r="B19" s="150">
        <v>114.02805174906995</v>
      </c>
      <c r="C19" s="113">
        <v>11.9</v>
      </c>
      <c r="D19" s="130">
        <f t="shared" si="0"/>
        <v>7</v>
      </c>
      <c r="E19" s="225">
        <f t="shared" si="1"/>
        <v>11.9</v>
      </c>
      <c r="F19" s="151">
        <f t="shared" si="2"/>
        <v>7</v>
      </c>
      <c r="G19" s="130">
        <f t="shared" si="3"/>
        <v>0</v>
      </c>
    </row>
    <row r="20" spans="1:7" ht="14.25">
      <c r="A20" s="138" t="s">
        <v>377</v>
      </c>
      <c r="B20" s="150">
        <v>78.62157429871306</v>
      </c>
      <c r="C20" s="113">
        <v>12.1</v>
      </c>
      <c r="D20" s="130">
        <f t="shared" si="0"/>
        <v>5</v>
      </c>
      <c r="E20" s="225">
        <f t="shared" si="1"/>
        <v>12.1</v>
      </c>
      <c r="F20" s="151">
        <f t="shared" si="2"/>
        <v>5</v>
      </c>
      <c r="G20" s="130">
        <f t="shared" si="3"/>
        <v>0</v>
      </c>
    </row>
    <row r="21" spans="1:7" ht="14.25">
      <c r="A21" s="242" t="s">
        <v>378</v>
      </c>
      <c r="B21" s="248">
        <v>108.69396657420481</v>
      </c>
      <c r="C21" s="240">
        <v>10.8</v>
      </c>
      <c r="D21" s="130">
        <f t="shared" si="0"/>
        <v>12</v>
      </c>
      <c r="E21" s="225">
        <f>ROUND(C21,1)</f>
        <v>10.8</v>
      </c>
      <c r="F21" s="151">
        <f t="shared" si="2"/>
        <v>12</v>
      </c>
      <c r="G21" s="130">
        <f t="shared" si="3"/>
        <v>0</v>
      </c>
    </row>
    <row r="22" spans="1:7" ht="14.25">
      <c r="A22" s="141" t="s">
        <v>486</v>
      </c>
      <c r="B22" s="250">
        <v>5.354008779711508</v>
      </c>
      <c r="C22" s="249">
        <v>7.3</v>
      </c>
      <c r="D22" s="131">
        <f t="shared" si="0"/>
        <v>17</v>
      </c>
      <c r="E22" s="225">
        <f>ROUND(C22,1)</f>
        <v>7.3</v>
      </c>
      <c r="F22" s="151">
        <f t="shared" si="2"/>
        <v>17</v>
      </c>
      <c r="G22" s="130">
        <f t="shared" si="3"/>
        <v>0</v>
      </c>
    </row>
  </sheetData>
  <sheetProtection/>
  <mergeCells count="3">
    <mergeCell ref="A1:D1"/>
    <mergeCell ref="A2:D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I25" sqref="I25"/>
    </sheetView>
  </sheetViews>
  <sheetFormatPr defaultColWidth="9.00390625" defaultRowHeight="14.25"/>
  <cols>
    <col min="1" max="1" width="11.875" style="0" customWidth="1"/>
    <col min="2" max="2" width="11.125" style="0" customWidth="1"/>
    <col min="3" max="3" width="10.25390625" style="0" customWidth="1"/>
    <col min="5" max="7" width="9.00390625" style="0" hidden="1" customWidth="1"/>
  </cols>
  <sheetData>
    <row r="1" spans="1:4" ht="14.25">
      <c r="A1" s="302" t="s">
        <v>482</v>
      </c>
      <c r="B1" s="303"/>
      <c r="C1" s="303"/>
      <c r="D1" s="303"/>
    </row>
    <row r="2" spans="1:4" ht="14.25">
      <c r="A2" s="306" t="s">
        <v>438</v>
      </c>
      <c r="B2" s="307"/>
      <c r="C2" s="307"/>
      <c r="D2" s="308"/>
    </row>
    <row r="3" spans="1:4" ht="14.25">
      <c r="A3" s="304" t="s">
        <v>113</v>
      </c>
      <c r="B3" s="233" t="s">
        <v>471</v>
      </c>
      <c r="C3" s="7" t="s">
        <v>326</v>
      </c>
      <c r="D3" s="296" t="s">
        <v>364</v>
      </c>
    </row>
    <row r="4" spans="1:4" ht="14.25">
      <c r="A4" s="305"/>
      <c r="B4" s="234" t="s">
        <v>440</v>
      </c>
      <c r="C4" s="234" t="s">
        <v>439</v>
      </c>
      <c r="D4" s="301"/>
    </row>
    <row r="5" spans="1:4" ht="14.25">
      <c r="A5" s="7" t="s">
        <v>508</v>
      </c>
      <c r="B5" s="211">
        <v>2274.803553</v>
      </c>
      <c r="C5" s="212">
        <v>14.654741720532583</v>
      </c>
      <c r="D5" s="208" t="s">
        <v>296</v>
      </c>
    </row>
    <row r="6" spans="1:7" ht="14.25">
      <c r="A6" s="103" t="s">
        <v>507</v>
      </c>
      <c r="B6" s="213">
        <v>1231.47675</v>
      </c>
      <c r="C6" s="214">
        <v>17.02246745509528</v>
      </c>
      <c r="D6" s="209">
        <f>RANK(C6,($C$6:$C$22))</f>
        <v>10</v>
      </c>
      <c r="E6" s="226">
        <f>ROUND(C6,1)</f>
        <v>17</v>
      </c>
      <c r="F6">
        <f>RANK(E6,($E$6:$E$22))</f>
        <v>10</v>
      </c>
      <c r="G6" s="227">
        <f>D6-F6</f>
        <v>0</v>
      </c>
    </row>
    <row r="7" spans="1:7" ht="14.25">
      <c r="A7" s="262" t="s">
        <v>490</v>
      </c>
      <c r="B7" s="213">
        <v>67.967716</v>
      </c>
      <c r="C7" s="214">
        <v>20.029908707449696</v>
      </c>
      <c r="D7" s="209">
        <f aca="true" t="shared" si="0" ref="D7:D22">RANK(C7,($C$6:$C$22))</f>
        <v>6</v>
      </c>
      <c r="E7" s="226">
        <f aca="true" t="shared" si="1" ref="E7:E22">ROUND(C7,1)</f>
        <v>20</v>
      </c>
      <c r="F7">
        <f aca="true" t="shared" si="2" ref="F7:F22">RANK(E7,($E$6:$E$22))</f>
        <v>6</v>
      </c>
      <c r="G7" s="227">
        <f aca="true" t="shared" si="3" ref="G7:G22">D7-F7</f>
        <v>0</v>
      </c>
    </row>
    <row r="8" spans="1:7" ht="14.25">
      <c r="A8" s="262" t="s">
        <v>491</v>
      </c>
      <c r="B8" s="213">
        <v>62.6599</v>
      </c>
      <c r="C8" s="214">
        <v>15.52373393362998</v>
      </c>
      <c r="D8" s="209">
        <f t="shared" si="0"/>
        <v>11</v>
      </c>
      <c r="E8" s="226">
        <f t="shared" si="1"/>
        <v>15.5</v>
      </c>
      <c r="F8">
        <f t="shared" si="2"/>
        <v>11</v>
      </c>
      <c r="G8" s="227">
        <f t="shared" si="3"/>
        <v>0</v>
      </c>
    </row>
    <row r="9" spans="1:7" ht="14.25">
      <c r="A9" s="262" t="s">
        <v>492</v>
      </c>
      <c r="B9" s="213">
        <v>136.12175</v>
      </c>
      <c r="C9" s="214">
        <v>8.638319336047395</v>
      </c>
      <c r="D9" s="209">
        <f t="shared" si="0"/>
        <v>14</v>
      </c>
      <c r="E9" s="226">
        <f t="shared" si="1"/>
        <v>8.6</v>
      </c>
      <c r="F9">
        <f t="shared" si="2"/>
        <v>14</v>
      </c>
      <c r="G9" s="227">
        <f t="shared" si="3"/>
        <v>0</v>
      </c>
    </row>
    <row r="10" spans="1:7" ht="14.25">
      <c r="A10" s="262" t="s">
        <v>493</v>
      </c>
      <c r="B10" s="213">
        <v>168.9024</v>
      </c>
      <c r="C10" s="214">
        <v>6.524283123520047</v>
      </c>
      <c r="D10" s="209">
        <f t="shared" si="0"/>
        <v>16</v>
      </c>
      <c r="E10" s="226">
        <f t="shared" si="1"/>
        <v>6.5</v>
      </c>
      <c r="F10">
        <f t="shared" si="2"/>
        <v>16</v>
      </c>
      <c r="G10" s="227">
        <f t="shared" si="3"/>
        <v>0</v>
      </c>
    </row>
    <row r="11" spans="1:7" ht="14.25">
      <c r="A11" s="263" t="s">
        <v>495</v>
      </c>
      <c r="B11" s="221">
        <v>32.03335</v>
      </c>
      <c r="C11" s="222">
        <v>25.46943299857427</v>
      </c>
      <c r="D11" s="210">
        <f t="shared" si="0"/>
        <v>2</v>
      </c>
      <c r="E11" s="226">
        <f t="shared" si="1"/>
        <v>25.5</v>
      </c>
      <c r="F11">
        <f t="shared" si="2"/>
        <v>2</v>
      </c>
      <c r="G11" s="227">
        <f t="shared" si="3"/>
        <v>0</v>
      </c>
    </row>
    <row r="12" spans="1:7" ht="14.25">
      <c r="A12" s="262" t="s">
        <v>496</v>
      </c>
      <c r="B12" s="213">
        <v>98.16635</v>
      </c>
      <c r="C12" s="214">
        <v>23.236467901713475</v>
      </c>
      <c r="D12" s="209">
        <f t="shared" si="0"/>
        <v>3</v>
      </c>
      <c r="E12" s="226">
        <f t="shared" si="1"/>
        <v>23.2</v>
      </c>
      <c r="F12">
        <f t="shared" si="2"/>
        <v>3</v>
      </c>
      <c r="G12" s="227">
        <f t="shared" si="3"/>
        <v>0</v>
      </c>
    </row>
    <row r="13" spans="1:7" ht="14.25">
      <c r="A13" s="262" t="s">
        <v>497</v>
      </c>
      <c r="B13" s="213">
        <v>85.0210785</v>
      </c>
      <c r="C13" s="214">
        <v>19.075473032590583</v>
      </c>
      <c r="D13" s="209">
        <f t="shared" si="0"/>
        <v>8</v>
      </c>
      <c r="E13" s="226">
        <f t="shared" si="1"/>
        <v>19.1</v>
      </c>
      <c r="F13">
        <f t="shared" si="2"/>
        <v>8</v>
      </c>
      <c r="G13" s="227">
        <f t="shared" si="3"/>
        <v>0</v>
      </c>
    </row>
    <row r="14" spans="1:7" ht="14.25">
      <c r="A14" s="262" t="s">
        <v>498</v>
      </c>
      <c r="B14" s="213">
        <v>78.11575</v>
      </c>
      <c r="C14" s="214">
        <v>26.99466193472555</v>
      </c>
      <c r="D14" s="209">
        <f t="shared" si="0"/>
        <v>1</v>
      </c>
      <c r="E14" s="226">
        <f t="shared" si="1"/>
        <v>27</v>
      </c>
      <c r="F14">
        <f t="shared" si="2"/>
        <v>1</v>
      </c>
      <c r="G14" s="227">
        <f t="shared" si="3"/>
        <v>0</v>
      </c>
    </row>
    <row r="15" spans="1:7" ht="14.25">
      <c r="A15" s="262" t="s">
        <v>499</v>
      </c>
      <c r="B15" s="213">
        <v>79.58635</v>
      </c>
      <c r="C15" s="214">
        <v>17.189804210868864</v>
      </c>
      <c r="D15" s="209">
        <f t="shared" si="0"/>
        <v>9</v>
      </c>
      <c r="E15" s="226">
        <f t="shared" si="1"/>
        <v>17.2</v>
      </c>
      <c r="F15">
        <f t="shared" si="2"/>
        <v>9</v>
      </c>
      <c r="G15" s="227">
        <f t="shared" si="3"/>
        <v>0</v>
      </c>
    </row>
    <row r="16" spans="1:7" ht="14.25">
      <c r="A16" s="262" t="s">
        <v>500</v>
      </c>
      <c r="B16" s="213">
        <v>49.7643</v>
      </c>
      <c r="C16" s="214">
        <v>19.63722473314742</v>
      </c>
      <c r="D16" s="209">
        <f t="shared" si="0"/>
        <v>7</v>
      </c>
      <c r="E16" s="226">
        <f t="shared" si="1"/>
        <v>19.6</v>
      </c>
      <c r="F16">
        <f t="shared" si="2"/>
        <v>7</v>
      </c>
      <c r="G16" s="227">
        <f t="shared" si="3"/>
        <v>0</v>
      </c>
    </row>
    <row r="17" spans="1:7" ht="14.25">
      <c r="A17" s="262" t="s">
        <v>501</v>
      </c>
      <c r="B17" s="213">
        <v>30.66365</v>
      </c>
      <c r="C17" s="214">
        <v>21.135320806445556</v>
      </c>
      <c r="D17" s="209">
        <f t="shared" si="0"/>
        <v>4</v>
      </c>
      <c r="E17" s="226">
        <f t="shared" si="1"/>
        <v>21.1</v>
      </c>
      <c r="F17">
        <f t="shared" si="2"/>
        <v>4</v>
      </c>
      <c r="G17" s="227">
        <f t="shared" si="3"/>
        <v>0</v>
      </c>
    </row>
    <row r="18" spans="1:7" ht="14.25">
      <c r="A18" s="262" t="s">
        <v>502</v>
      </c>
      <c r="B18" s="213">
        <v>67.20925</v>
      </c>
      <c r="C18" s="214">
        <v>7.8365698570880715</v>
      </c>
      <c r="D18" s="209">
        <f t="shared" si="0"/>
        <v>15</v>
      </c>
      <c r="E18" s="226">
        <f t="shared" si="1"/>
        <v>7.8</v>
      </c>
      <c r="F18">
        <f t="shared" si="2"/>
        <v>15</v>
      </c>
      <c r="G18" s="227">
        <f t="shared" si="3"/>
        <v>0</v>
      </c>
    </row>
    <row r="19" spans="1:7" ht="14.25">
      <c r="A19" s="262" t="s">
        <v>503</v>
      </c>
      <c r="B19" s="213">
        <v>21.15515</v>
      </c>
      <c r="C19" s="214">
        <v>14.513719355414946</v>
      </c>
      <c r="D19" s="209">
        <f t="shared" si="0"/>
        <v>13</v>
      </c>
      <c r="E19" s="226">
        <f t="shared" si="1"/>
        <v>14.5</v>
      </c>
      <c r="F19">
        <f t="shared" si="2"/>
        <v>13</v>
      </c>
      <c r="G19" s="227">
        <f t="shared" si="3"/>
        <v>0</v>
      </c>
    </row>
    <row r="20" spans="1:7" ht="14.25">
      <c r="A20" s="262" t="s">
        <v>504</v>
      </c>
      <c r="B20" s="213">
        <v>14.1574</v>
      </c>
      <c r="C20" s="214">
        <v>14.6106892476078</v>
      </c>
      <c r="D20" s="209">
        <f t="shared" si="0"/>
        <v>12</v>
      </c>
      <c r="E20" s="226">
        <f t="shared" si="1"/>
        <v>14.6</v>
      </c>
      <c r="F20">
        <f t="shared" si="2"/>
        <v>12</v>
      </c>
      <c r="G20" s="227">
        <f t="shared" si="3"/>
        <v>0</v>
      </c>
    </row>
    <row r="21" spans="1:7" ht="14.25">
      <c r="A21" s="262" t="s">
        <v>505</v>
      </c>
      <c r="B21" s="213">
        <v>11.48925</v>
      </c>
      <c r="C21" s="214">
        <v>20.360476444891408</v>
      </c>
      <c r="D21" s="209">
        <f t="shared" si="0"/>
        <v>5</v>
      </c>
      <c r="E21" s="226">
        <f t="shared" si="1"/>
        <v>20.4</v>
      </c>
      <c r="F21">
        <f t="shared" si="2"/>
        <v>5</v>
      </c>
      <c r="G21" s="227">
        <f t="shared" si="3"/>
        <v>0</v>
      </c>
    </row>
    <row r="22" spans="1:7" ht="14.25">
      <c r="A22" s="264" t="s">
        <v>506</v>
      </c>
      <c r="B22" s="215">
        <v>2.0091175</v>
      </c>
      <c r="C22" s="75">
        <v>-2.0348879732793757</v>
      </c>
      <c r="D22" s="131">
        <f t="shared" si="0"/>
        <v>17</v>
      </c>
      <c r="E22" s="226">
        <f t="shared" si="1"/>
        <v>-2</v>
      </c>
      <c r="F22">
        <f t="shared" si="2"/>
        <v>17</v>
      </c>
      <c r="G22" s="227">
        <f t="shared" si="3"/>
        <v>0</v>
      </c>
    </row>
  </sheetData>
  <sheetProtection/>
  <mergeCells count="4">
    <mergeCell ref="A3:A4"/>
    <mergeCell ref="A1:D1"/>
    <mergeCell ref="D3:D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G22"/>
  <sheetViews>
    <sheetView zoomScalePageLayoutView="0" workbookViewId="0" topLeftCell="A1">
      <selection activeCell="A13" sqref="A13"/>
    </sheetView>
  </sheetViews>
  <sheetFormatPr defaultColWidth="7.875" defaultRowHeight="14.25"/>
  <cols>
    <col min="1" max="1" width="10.25390625" style="2" customWidth="1"/>
    <col min="2" max="2" width="10.125" style="0" customWidth="1"/>
    <col min="3" max="3" width="8.50390625" style="0" customWidth="1"/>
    <col min="4" max="4" width="8.375" style="0" customWidth="1"/>
    <col min="5" max="7" width="7.875" style="2" hidden="1" customWidth="1"/>
    <col min="8" max="16384" width="7.875" style="2" customWidth="1"/>
  </cols>
  <sheetData>
    <row r="1" spans="1:4" ht="14.25">
      <c r="A1" s="302" t="s">
        <v>465</v>
      </c>
      <c r="B1" s="303"/>
      <c r="C1" s="303"/>
      <c r="D1" s="303"/>
    </row>
    <row r="2" spans="1:4" ht="15" customHeight="1">
      <c r="A2" s="108" t="s">
        <v>379</v>
      </c>
      <c r="B2" s="108"/>
      <c r="C2" s="108"/>
      <c r="D2" s="154"/>
    </row>
    <row r="3" spans="1:4" ht="13.5" customHeight="1">
      <c r="A3" s="7"/>
      <c r="B3" s="199" t="s">
        <v>472</v>
      </c>
      <c r="C3" s="7" t="s">
        <v>326</v>
      </c>
      <c r="D3" s="296" t="s">
        <v>327</v>
      </c>
    </row>
    <row r="4" spans="1:4" ht="14.25">
      <c r="A4" s="62"/>
      <c r="B4" s="136" t="s">
        <v>328</v>
      </c>
      <c r="C4" s="155" t="s">
        <v>380</v>
      </c>
      <c r="D4" s="301"/>
    </row>
    <row r="5" spans="1:4" ht="20.25" customHeight="1">
      <c r="A5" s="235" t="s">
        <v>508</v>
      </c>
      <c r="B5" s="116">
        <v>1255.26</v>
      </c>
      <c r="C5" s="33">
        <v>11.078821842050488</v>
      </c>
      <c r="D5" s="116" t="s">
        <v>333</v>
      </c>
    </row>
    <row r="6" spans="1:7" ht="20.25" customHeight="1">
      <c r="A6" s="103" t="s">
        <v>330</v>
      </c>
      <c r="B6" s="117">
        <v>623.148</v>
      </c>
      <c r="C6" s="12">
        <v>15.679392832996768</v>
      </c>
      <c r="D6" s="156">
        <f>RANK(C6,($C$6:$C$22))</f>
        <v>7</v>
      </c>
      <c r="E6" s="174">
        <f>ROUND(C6,1)</f>
        <v>15.7</v>
      </c>
      <c r="F6" s="2">
        <f>RANK(E6,($E$6:$E$22))</f>
        <v>7</v>
      </c>
      <c r="G6" s="80">
        <f>D6-F6</f>
        <v>0</v>
      </c>
    </row>
    <row r="7" spans="1:7" ht="20.25" customHeight="1">
      <c r="A7" s="138" t="s">
        <v>381</v>
      </c>
      <c r="B7" s="117">
        <v>42.0314</v>
      </c>
      <c r="C7" s="12">
        <v>16.66476996738602</v>
      </c>
      <c r="D7" s="156">
        <f aca="true" t="shared" si="0" ref="D7:D22">RANK(C7,($C$6:$C$22))</f>
        <v>5</v>
      </c>
      <c r="E7" s="174">
        <f aca="true" t="shared" si="1" ref="E7:E22">ROUND(C7,1)</f>
        <v>16.7</v>
      </c>
      <c r="F7" s="2">
        <f aca="true" t="shared" si="2" ref="F7:F22">RANK(E7,($E$6:$E$22))</f>
        <v>5</v>
      </c>
      <c r="G7" s="80">
        <f aca="true" t="shared" si="3" ref="G7:G22">D7-F7</f>
        <v>0</v>
      </c>
    </row>
    <row r="8" spans="1:7" ht="20.25" customHeight="1">
      <c r="A8" s="138" t="s">
        <v>382</v>
      </c>
      <c r="B8" s="117">
        <v>37.7191</v>
      </c>
      <c r="C8" s="12">
        <v>10.2153223991982</v>
      </c>
      <c r="D8" s="156">
        <f t="shared" si="0"/>
        <v>12</v>
      </c>
      <c r="E8" s="174">
        <f t="shared" si="1"/>
        <v>10.2</v>
      </c>
      <c r="F8" s="2">
        <f t="shared" si="2"/>
        <v>12</v>
      </c>
      <c r="G8" s="80">
        <f t="shared" si="3"/>
        <v>0</v>
      </c>
    </row>
    <row r="9" spans="1:7" ht="20.25" customHeight="1">
      <c r="A9" s="138" t="s">
        <v>383</v>
      </c>
      <c r="B9" s="117">
        <v>87.8237</v>
      </c>
      <c r="C9" s="12">
        <v>2.0531788307257557</v>
      </c>
      <c r="D9" s="156">
        <f t="shared" si="0"/>
        <v>16</v>
      </c>
      <c r="E9" s="174">
        <f t="shared" si="1"/>
        <v>2.1</v>
      </c>
      <c r="F9" s="2">
        <f t="shared" si="2"/>
        <v>16</v>
      </c>
      <c r="G9" s="80">
        <f t="shared" si="3"/>
        <v>0</v>
      </c>
    </row>
    <row r="10" spans="1:7" ht="20.25" customHeight="1">
      <c r="A10" s="138" t="s">
        <v>384</v>
      </c>
      <c r="B10" s="117">
        <v>99.7535</v>
      </c>
      <c r="C10" s="12">
        <v>3.920287862119551</v>
      </c>
      <c r="D10" s="156">
        <f t="shared" si="0"/>
        <v>15</v>
      </c>
      <c r="E10" s="174">
        <f t="shared" si="1"/>
        <v>3.9</v>
      </c>
      <c r="F10" s="2">
        <f t="shared" si="2"/>
        <v>15</v>
      </c>
      <c r="G10" s="80">
        <f t="shared" si="3"/>
        <v>0</v>
      </c>
    </row>
    <row r="11" spans="1:7" ht="20.25" customHeight="1">
      <c r="A11" s="265" t="s">
        <v>509</v>
      </c>
      <c r="B11" s="157">
        <v>22.5334</v>
      </c>
      <c r="C11" s="139">
        <v>24.628879892037787</v>
      </c>
      <c r="D11" s="158">
        <f t="shared" si="0"/>
        <v>2</v>
      </c>
      <c r="E11" s="174">
        <f t="shared" si="1"/>
        <v>24.6</v>
      </c>
      <c r="F11" s="2">
        <f t="shared" si="2"/>
        <v>2</v>
      </c>
      <c r="G11" s="80">
        <f t="shared" si="3"/>
        <v>0</v>
      </c>
    </row>
    <row r="12" spans="1:7" ht="20.25" customHeight="1">
      <c r="A12" s="138" t="s">
        <v>385</v>
      </c>
      <c r="B12" s="117">
        <v>44.7082</v>
      </c>
      <c r="C12" s="12">
        <v>20.59634339107589</v>
      </c>
      <c r="D12" s="156">
        <f t="shared" si="0"/>
        <v>3</v>
      </c>
      <c r="E12" s="174">
        <f t="shared" si="1"/>
        <v>20.6</v>
      </c>
      <c r="F12" s="2">
        <f t="shared" si="2"/>
        <v>3</v>
      </c>
      <c r="G12" s="80">
        <f t="shared" si="3"/>
        <v>0</v>
      </c>
    </row>
    <row r="13" spans="1:7" s="3" customFormat="1" ht="20.25" customHeight="1">
      <c r="A13" s="138" t="s">
        <v>386</v>
      </c>
      <c r="B13" s="117">
        <v>53.4014</v>
      </c>
      <c r="C13" s="12">
        <v>16.104134416363735</v>
      </c>
      <c r="D13" s="156">
        <f t="shared" si="0"/>
        <v>6</v>
      </c>
      <c r="E13" s="174">
        <f t="shared" si="1"/>
        <v>16.1</v>
      </c>
      <c r="F13" s="2">
        <f t="shared" si="2"/>
        <v>6</v>
      </c>
      <c r="G13" s="80">
        <f t="shared" si="3"/>
        <v>0</v>
      </c>
    </row>
    <row r="14" spans="1:7" ht="20.25" customHeight="1">
      <c r="A14" s="138" t="s">
        <v>387</v>
      </c>
      <c r="B14" s="117">
        <v>48.3333</v>
      </c>
      <c r="C14" s="12">
        <v>28.774448289918553</v>
      </c>
      <c r="D14" s="156">
        <f t="shared" si="0"/>
        <v>1</v>
      </c>
      <c r="E14" s="174">
        <f t="shared" si="1"/>
        <v>28.8</v>
      </c>
      <c r="F14" s="2">
        <f t="shared" si="2"/>
        <v>1</v>
      </c>
      <c r="G14" s="80">
        <f t="shared" si="3"/>
        <v>0</v>
      </c>
    </row>
    <row r="15" spans="1:7" ht="20.25" customHeight="1">
      <c r="A15" s="138" t="s">
        <v>388</v>
      </c>
      <c r="B15" s="117">
        <v>49.0649</v>
      </c>
      <c r="C15" s="12">
        <v>9.818926541026897</v>
      </c>
      <c r="D15" s="156">
        <f t="shared" si="0"/>
        <v>14</v>
      </c>
      <c r="E15" s="174">
        <f t="shared" si="1"/>
        <v>9.8</v>
      </c>
      <c r="F15" s="2">
        <f t="shared" si="2"/>
        <v>14</v>
      </c>
      <c r="G15" s="80">
        <f t="shared" si="3"/>
        <v>0</v>
      </c>
    </row>
    <row r="16" spans="1:7" ht="20.25" customHeight="1">
      <c r="A16" s="138" t="s">
        <v>389</v>
      </c>
      <c r="B16" s="117">
        <v>31.8558</v>
      </c>
      <c r="C16" s="12">
        <v>11.174783100321775</v>
      </c>
      <c r="D16" s="156">
        <f t="shared" si="0"/>
        <v>10</v>
      </c>
      <c r="E16" s="174">
        <f t="shared" si="1"/>
        <v>11.2</v>
      </c>
      <c r="F16" s="2">
        <f t="shared" si="2"/>
        <v>10</v>
      </c>
      <c r="G16" s="80">
        <f t="shared" si="3"/>
        <v>0</v>
      </c>
    </row>
    <row r="17" spans="1:7" ht="20.25" customHeight="1">
      <c r="A17" s="138" t="s">
        <v>390</v>
      </c>
      <c r="B17" s="117">
        <v>17.714</v>
      </c>
      <c r="C17" s="12">
        <v>18.443927358313942</v>
      </c>
      <c r="D17" s="156">
        <f t="shared" si="0"/>
        <v>4</v>
      </c>
      <c r="E17" s="174">
        <f t="shared" si="1"/>
        <v>18.4</v>
      </c>
      <c r="F17" s="2">
        <f t="shared" si="2"/>
        <v>4</v>
      </c>
      <c r="G17" s="80">
        <f t="shared" si="3"/>
        <v>0</v>
      </c>
    </row>
    <row r="18" spans="1:7" ht="20.25" customHeight="1">
      <c r="A18" s="138" t="s">
        <v>391</v>
      </c>
      <c r="B18" s="117">
        <v>26.507</v>
      </c>
      <c r="C18" s="12">
        <v>10.207051388657902</v>
      </c>
      <c r="D18" s="156">
        <v>12</v>
      </c>
      <c r="E18" s="174">
        <f t="shared" si="1"/>
        <v>10.2</v>
      </c>
      <c r="F18" s="2">
        <f t="shared" si="2"/>
        <v>12</v>
      </c>
      <c r="G18" s="80">
        <f t="shared" si="3"/>
        <v>0</v>
      </c>
    </row>
    <row r="19" spans="1:7" ht="20.25" customHeight="1">
      <c r="A19" s="138" t="s">
        <v>392</v>
      </c>
      <c r="B19" s="117">
        <v>13.9743</v>
      </c>
      <c r="C19" s="12">
        <v>14.574434068231568</v>
      </c>
      <c r="D19" s="156">
        <f t="shared" si="0"/>
        <v>9</v>
      </c>
      <c r="E19" s="174">
        <f t="shared" si="1"/>
        <v>14.6</v>
      </c>
      <c r="F19" s="2">
        <f t="shared" si="2"/>
        <v>9</v>
      </c>
      <c r="G19" s="80">
        <f t="shared" si="3"/>
        <v>0</v>
      </c>
    </row>
    <row r="20" spans="1:7" ht="20.25" customHeight="1">
      <c r="A20" s="138" t="s">
        <v>393</v>
      </c>
      <c r="B20" s="117">
        <v>9.2252</v>
      </c>
      <c r="C20" s="12">
        <v>10.292552873521998</v>
      </c>
      <c r="D20" s="156">
        <f t="shared" si="0"/>
        <v>11</v>
      </c>
      <c r="E20" s="174">
        <f t="shared" si="1"/>
        <v>10.3</v>
      </c>
      <c r="F20" s="2">
        <f t="shared" si="2"/>
        <v>11</v>
      </c>
      <c r="G20" s="80">
        <f t="shared" si="3"/>
        <v>0</v>
      </c>
    </row>
    <row r="21" spans="1:7" ht="20.25" customHeight="1">
      <c r="A21" s="242" t="s">
        <v>394</v>
      </c>
      <c r="B21" s="243">
        <v>7.7763</v>
      </c>
      <c r="C21" s="244">
        <v>15.04253273171092</v>
      </c>
      <c r="D21" s="156">
        <f t="shared" si="0"/>
        <v>8</v>
      </c>
      <c r="E21" s="174">
        <f t="shared" si="1"/>
        <v>15</v>
      </c>
      <c r="F21" s="2">
        <f t="shared" si="2"/>
        <v>8</v>
      </c>
      <c r="G21" s="80">
        <f t="shared" si="3"/>
        <v>0</v>
      </c>
    </row>
    <row r="22" spans="1:7" ht="14.25">
      <c r="A22" s="251" t="s">
        <v>494</v>
      </c>
      <c r="B22" s="245">
        <v>1.4156</v>
      </c>
      <c r="C22" s="30">
        <v>-2.967989581191304</v>
      </c>
      <c r="D22" s="159">
        <f t="shared" si="0"/>
        <v>17</v>
      </c>
      <c r="E22" s="174">
        <f t="shared" si="1"/>
        <v>-3</v>
      </c>
      <c r="F22" s="2">
        <f t="shared" si="2"/>
        <v>17</v>
      </c>
      <c r="G22" s="80">
        <f t="shared" si="3"/>
        <v>0</v>
      </c>
    </row>
  </sheetData>
  <sheetProtection/>
  <mergeCells count="2">
    <mergeCell ref="A1:D1"/>
    <mergeCell ref="D3:D4"/>
  </mergeCells>
  <printOptions/>
  <pageMargins left="0.747823152016467" right="0.747823152016467" top="0.9998749560258521" bottom="0.9998749560258521" header="0.49993747801292604" footer="0.49993747801292604"/>
  <pageSetup firstPageNumber="1" useFirstPageNumber="1" horizontalDpi="180" verticalDpi="18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6"/>
  <dimension ref="A1:G22"/>
  <sheetViews>
    <sheetView zoomScalePageLayoutView="0" workbookViewId="0" topLeftCell="A1">
      <selection activeCell="K21" sqref="K21"/>
    </sheetView>
  </sheetViews>
  <sheetFormatPr defaultColWidth="7.875" defaultRowHeight="14.25"/>
  <cols>
    <col min="1" max="1" width="14.00390625" style="0" customWidth="1"/>
    <col min="2" max="2" width="11.125" style="0" customWidth="1"/>
    <col min="3" max="4" width="7.875" style="2" customWidth="1"/>
    <col min="5" max="7" width="7.875" style="2" hidden="1" customWidth="1"/>
    <col min="8" max="16384" width="7.875" style="2" customWidth="1"/>
  </cols>
  <sheetData>
    <row r="1" spans="1:4" ht="14.25">
      <c r="A1" s="302" t="s">
        <v>483</v>
      </c>
      <c r="B1" s="303"/>
      <c r="C1" s="303"/>
      <c r="D1" s="303"/>
    </row>
    <row r="2" spans="1:4" ht="14.25">
      <c r="A2" s="309" t="s">
        <v>425</v>
      </c>
      <c r="B2" s="309"/>
      <c r="C2" s="309"/>
      <c r="D2" s="81"/>
    </row>
    <row r="3" spans="1:4" ht="20.25" customHeight="1">
      <c r="A3" s="160"/>
      <c r="B3" s="194" t="s">
        <v>472</v>
      </c>
      <c r="C3" s="24" t="s">
        <v>395</v>
      </c>
      <c r="D3" s="296" t="s">
        <v>327</v>
      </c>
    </row>
    <row r="4" spans="1:4" ht="20.25" customHeight="1">
      <c r="A4" s="161"/>
      <c r="B4" s="155" t="s">
        <v>396</v>
      </c>
      <c r="C4" s="8" t="s">
        <v>26</v>
      </c>
      <c r="D4" s="301"/>
    </row>
    <row r="5" spans="1:5" ht="14.25">
      <c r="A5" s="207" t="s">
        <v>508</v>
      </c>
      <c r="B5" s="162">
        <v>357.7158</v>
      </c>
      <c r="C5" s="163">
        <v>3.71763606140903</v>
      </c>
      <c r="D5" s="116" t="s">
        <v>296</v>
      </c>
      <c r="E5" s="5"/>
    </row>
    <row r="6" spans="1:7" ht="14.25">
      <c r="A6" s="204" t="s">
        <v>511</v>
      </c>
      <c r="B6" s="205">
        <v>78.845</v>
      </c>
      <c r="C6" s="14">
        <v>4.65293770200227</v>
      </c>
      <c r="D6" s="156">
        <f>RANK(C6,($C$6:$C$22))</f>
        <v>9</v>
      </c>
      <c r="E6" s="228">
        <f>ROUND(C6,1)</f>
        <v>4.7</v>
      </c>
      <c r="F6" s="2">
        <f>RANK(E6,($E$6:$E$22))</f>
        <v>9</v>
      </c>
      <c r="G6" s="80">
        <f>D6-F6</f>
        <v>0</v>
      </c>
    </row>
    <row r="7" spans="1:7" ht="14.25">
      <c r="A7" s="204" t="s">
        <v>512</v>
      </c>
      <c r="B7" s="205">
        <v>31.9146</v>
      </c>
      <c r="C7" s="14">
        <v>13.5189354732001</v>
      </c>
      <c r="D7" s="156">
        <f aca="true" t="shared" si="0" ref="D7:D22">RANK(C7,($C$6:$C$22))</f>
        <v>2</v>
      </c>
      <c r="E7" s="228">
        <f aca="true" t="shared" si="1" ref="E7:E22">ROUND(C7,1)</f>
        <v>13.5</v>
      </c>
      <c r="F7" s="2">
        <f aca="true" t="shared" si="2" ref="F7:F22">RANK(E7,($E$6:$E$22))</f>
        <v>2</v>
      </c>
      <c r="G7" s="80">
        <f aca="true" t="shared" si="3" ref="G7:G22">D7-F7</f>
        <v>0</v>
      </c>
    </row>
    <row r="8" spans="1:7" ht="14.25">
      <c r="A8" s="204" t="s">
        <v>513</v>
      </c>
      <c r="B8" s="205">
        <v>18.725</v>
      </c>
      <c r="C8" s="14">
        <v>5.82204941564753</v>
      </c>
      <c r="D8" s="156">
        <f t="shared" si="0"/>
        <v>7</v>
      </c>
      <c r="E8" s="228">
        <f t="shared" si="1"/>
        <v>5.8</v>
      </c>
      <c r="F8" s="2">
        <f t="shared" si="2"/>
        <v>7</v>
      </c>
      <c r="G8" s="80">
        <f t="shared" si="3"/>
        <v>0</v>
      </c>
    </row>
    <row r="9" spans="1:7" ht="14.25">
      <c r="A9" s="204" t="s">
        <v>514</v>
      </c>
      <c r="B9" s="205">
        <v>51.4529</v>
      </c>
      <c r="C9" s="14">
        <v>-5.52635106228667</v>
      </c>
      <c r="D9" s="156">
        <f t="shared" si="0"/>
        <v>16</v>
      </c>
      <c r="E9" s="229">
        <f t="shared" si="1"/>
        <v>-5.5</v>
      </c>
      <c r="F9" s="2">
        <f t="shared" si="2"/>
        <v>16</v>
      </c>
      <c r="G9" s="80">
        <f t="shared" si="3"/>
        <v>0</v>
      </c>
    </row>
    <row r="10" spans="1:7" ht="14.25">
      <c r="A10" s="204" t="s">
        <v>515</v>
      </c>
      <c r="B10" s="205">
        <v>27.6535</v>
      </c>
      <c r="C10" s="14">
        <v>5.97931269712915</v>
      </c>
      <c r="D10" s="156">
        <f t="shared" si="0"/>
        <v>6</v>
      </c>
      <c r="E10" s="228">
        <f t="shared" si="1"/>
        <v>6</v>
      </c>
      <c r="F10" s="2">
        <f t="shared" si="2"/>
        <v>6</v>
      </c>
      <c r="G10" s="80">
        <f t="shared" si="3"/>
        <v>0</v>
      </c>
    </row>
    <row r="11" spans="1:7" ht="14.25">
      <c r="A11" s="217" t="s">
        <v>469</v>
      </c>
      <c r="B11" s="206">
        <v>14.6479</v>
      </c>
      <c r="C11" s="164">
        <v>-2.10258980785297</v>
      </c>
      <c r="D11" s="158">
        <f t="shared" si="0"/>
        <v>14</v>
      </c>
      <c r="E11" s="229">
        <f t="shared" si="1"/>
        <v>-2.1</v>
      </c>
      <c r="F11" s="2">
        <f t="shared" si="2"/>
        <v>14</v>
      </c>
      <c r="G11" s="80">
        <f t="shared" si="3"/>
        <v>0</v>
      </c>
    </row>
    <row r="12" spans="1:7" ht="14.25">
      <c r="A12" s="204" t="s">
        <v>429</v>
      </c>
      <c r="B12" s="205">
        <v>21.4598</v>
      </c>
      <c r="C12" s="14">
        <v>-0.3663173729148</v>
      </c>
      <c r="D12" s="156">
        <f t="shared" si="0"/>
        <v>13</v>
      </c>
      <c r="E12" s="229">
        <f t="shared" si="1"/>
        <v>-0.4</v>
      </c>
      <c r="F12" s="2">
        <f t="shared" si="2"/>
        <v>13</v>
      </c>
      <c r="G12" s="80">
        <f t="shared" si="3"/>
        <v>0</v>
      </c>
    </row>
    <row r="13" spans="1:7" ht="14.25">
      <c r="A13" s="204" t="s">
        <v>430</v>
      </c>
      <c r="B13" s="205">
        <v>25.3277</v>
      </c>
      <c r="C13" s="14">
        <v>9.95597888375647</v>
      </c>
      <c r="D13" s="156">
        <f t="shared" si="0"/>
        <v>4</v>
      </c>
      <c r="E13" s="228">
        <f t="shared" si="1"/>
        <v>10</v>
      </c>
      <c r="F13" s="2">
        <f t="shared" si="2"/>
        <v>4</v>
      </c>
      <c r="G13" s="80">
        <f t="shared" si="3"/>
        <v>0</v>
      </c>
    </row>
    <row r="14" spans="1:7" ht="14.25">
      <c r="A14" s="204" t="s">
        <v>431</v>
      </c>
      <c r="B14" s="205">
        <v>21.354401</v>
      </c>
      <c r="C14" s="14">
        <v>5.28981915775249</v>
      </c>
      <c r="D14" s="156">
        <f t="shared" si="0"/>
        <v>8</v>
      </c>
      <c r="E14" s="229">
        <f t="shared" si="1"/>
        <v>5.3</v>
      </c>
      <c r="F14" s="2">
        <f t="shared" si="2"/>
        <v>8</v>
      </c>
      <c r="G14" s="80">
        <f t="shared" si="3"/>
        <v>0</v>
      </c>
    </row>
    <row r="15" spans="1:7" ht="14.25">
      <c r="A15" s="204" t="s">
        <v>432</v>
      </c>
      <c r="B15" s="205">
        <v>16.8893</v>
      </c>
      <c r="C15" s="14">
        <v>-3.68344815000684</v>
      </c>
      <c r="D15" s="156">
        <f t="shared" si="0"/>
        <v>15</v>
      </c>
      <c r="E15" s="229">
        <f t="shared" si="1"/>
        <v>-3.7</v>
      </c>
      <c r="F15" s="2">
        <f t="shared" si="2"/>
        <v>15</v>
      </c>
      <c r="G15" s="80">
        <f t="shared" si="3"/>
        <v>0</v>
      </c>
    </row>
    <row r="16" spans="1:7" ht="14.25">
      <c r="A16" s="204" t="s">
        <v>433</v>
      </c>
      <c r="B16" s="205">
        <v>15.0314</v>
      </c>
      <c r="C16" s="14">
        <v>40.0810773030148</v>
      </c>
      <c r="D16" s="156">
        <f t="shared" si="0"/>
        <v>1</v>
      </c>
      <c r="E16" s="229">
        <f t="shared" si="1"/>
        <v>40.1</v>
      </c>
      <c r="F16" s="2">
        <f t="shared" si="2"/>
        <v>1</v>
      </c>
      <c r="G16" s="80">
        <f t="shared" si="3"/>
        <v>0</v>
      </c>
    </row>
    <row r="17" spans="1:7" ht="14.25">
      <c r="A17" s="204" t="s">
        <v>434</v>
      </c>
      <c r="B17" s="205">
        <v>5.8651</v>
      </c>
      <c r="C17" s="14">
        <v>12.0576996560948</v>
      </c>
      <c r="D17" s="156">
        <f t="shared" si="0"/>
        <v>3</v>
      </c>
      <c r="E17" s="229">
        <f t="shared" si="1"/>
        <v>12.1</v>
      </c>
      <c r="F17" s="2">
        <f t="shared" si="2"/>
        <v>3</v>
      </c>
      <c r="G17" s="80">
        <f t="shared" si="3"/>
        <v>0</v>
      </c>
    </row>
    <row r="18" spans="1:7" ht="14.25">
      <c r="A18" s="204" t="s">
        <v>510</v>
      </c>
      <c r="B18" s="205">
        <v>3.8106</v>
      </c>
      <c r="C18" s="14">
        <v>-0.0157430730478589</v>
      </c>
      <c r="D18" s="156">
        <f t="shared" si="0"/>
        <v>11</v>
      </c>
      <c r="E18" s="229">
        <f t="shared" si="1"/>
        <v>0</v>
      </c>
      <c r="F18" s="2">
        <f t="shared" si="2"/>
        <v>11</v>
      </c>
      <c r="G18" s="80">
        <f t="shared" si="3"/>
        <v>0</v>
      </c>
    </row>
    <row r="19" spans="1:7" ht="14.25">
      <c r="A19" s="204" t="s">
        <v>435</v>
      </c>
      <c r="B19" s="205">
        <v>4.845244</v>
      </c>
      <c r="C19" s="14">
        <v>8.88820070916472</v>
      </c>
      <c r="D19" s="156">
        <f t="shared" si="0"/>
        <v>5</v>
      </c>
      <c r="E19" s="229">
        <f t="shared" si="1"/>
        <v>8.9</v>
      </c>
      <c r="F19" s="2">
        <f t="shared" si="2"/>
        <v>5</v>
      </c>
      <c r="G19" s="80">
        <f t="shared" si="3"/>
        <v>0</v>
      </c>
    </row>
    <row r="20" spans="1:7" ht="14.25">
      <c r="A20" s="204" t="s">
        <v>436</v>
      </c>
      <c r="B20" s="205">
        <v>8.800192</v>
      </c>
      <c r="C20" s="14">
        <v>0.969909558176785</v>
      </c>
      <c r="D20" s="156">
        <f t="shared" si="0"/>
        <v>10</v>
      </c>
      <c r="E20" s="229">
        <f t="shared" si="1"/>
        <v>1</v>
      </c>
      <c r="F20" s="2">
        <f t="shared" si="2"/>
        <v>10</v>
      </c>
      <c r="G20" s="80">
        <f t="shared" si="3"/>
        <v>0</v>
      </c>
    </row>
    <row r="21" spans="1:7" ht="14.25">
      <c r="A21" s="204" t="s">
        <v>437</v>
      </c>
      <c r="B21" s="205">
        <v>1.485623</v>
      </c>
      <c r="C21" s="214">
        <v>-15.7717458722785</v>
      </c>
      <c r="D21" s="156">
        <f t="shared" si="0"/>
        <v>17</v>
      </c>
      <c r="E21" s="229">
        <f t="shared" si="1"/>
        <v>-15.8</v>
      </c>
      <c r="F21" s="2">
        <f t="shared" si="2"/>
        <v>17</v>
      </c>
      <c r="G21" s="80">
        <f t="shared" si="3"/>
        <v>0</v>
      </c>
    </row>
    <row r="22" spans="1:7" ht="14.25">
      <c r="A22" s="251" t="s">
        <v>488</v>
      </c>
      <c r="B22" s="46">
        <v>0.0795</v>
      </c>
      <c r="C22" s="75">
        <v>-0.125628140703518</v>
      </c>
      <c r="D22" s="159">
        <f t="shared" si="0"/>
        <v>12</v>
      </c>
      <c r="E22" s="229">
        <f t="shared" si="1"/>
        <v>-0.1</v>
      </c>
      <c r="F22" s="2">
        <f t="shared" si="2"/>
        <v>12</v>
      </c>
      <c r="G22" s="80">
        <f t="shared" si="3"/>
        <v>0</v>
      </c>
    </row>
  </sheetData>
  <sheetProtection/>
  <mergeCells count="3">
    <mergeCell ref="A1:D1"/>
    <mergeCell ref="A2:C2"/>
    <mergeCell ref="D3:D4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7"/>
  <dimension ref="A1:G30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12.75390625" style="0" customWidth="1"/>
    <col min="2" max="2" width="12.00390625" style="0" customWidth="1"/>
    <col min="3" max="3" width="11.00390625" style="0" customWidth="1"/>
    <col min="4" max="4" width="10.00390625" style="0" customWidth="1"/>
    <col min="5" max="7" width="7.875" style="2" hidden="1" customWidth="1"/>
    <col min="8" max="222" width="7.875" style="2" customWidth="1"/>
  </cols>
  <sheetData>
    <row r="1" spans="1:4" ht="14.25">
      <c r="A1" s="289" t="s">
        <v>397</v>
      </c>
      <c r="B1" s="289"/>
      <c r="C1" s="289"/>
      <c r="D1" s="289"/>
    </row>
    <row r="2" spans="1:4" ht="18.75" customHeight="1">
      <c r="A2" s="165"/>
      <c r="B2" s="311" t="s">
        <v>398</v>
      </c>
      <c r="C2" s="312"/>
      <c r="D2" s="312"/>
    </row>
    <row r="3" spans="1:4" ht="14.25">
      <c r="A3" s="313" t="s">
        <v>399</v>
      </c>
      <c r="B3" s="313"/>
      <c r="C3" s="313"/>
      <c r="D3" s="81"/>
    </row>
    <row r="4" spans="1:4" ht="15.75" customHeight="1">
      <c r="A4" s="24"/>
      <c r="B4" s="193" t="s">
        <v>479</v>
      </c>
      <c r="C4" s="296" t="s">
        <v>327</v>
      </c>
      <c r="D4" s="166"/>
    </row>
    <row r="5" spans="1:4" ht="14.25">
      <c r="A5" s="8"/>
      <c r="B5" s="8" t="s">
        <v>400</v>
      </c>
      <c r="C5" s="310"/>
      <c r="D5" s="81"/>
    </row>
    <row r="6" spans="1:3" ht="14.25">
      <c r="A6" s="42" t="s">
        <v>401</v>
      </c>
      <c r="B6" s="167" t="s">
        <v>402</v>
      </c>
      <c r="C6" s="167" t="s">
        <v>402</v>
      </c>
    </row>
    <row r="7" spans="1:3" ht="14.25">
      <c r="A7" s="5" t="s">
        <v>403</v>
      </c>
      <c r="B7" s="119">
        <v>8.1</v>
      </c>
      <c r="C7" s="156">
        <f aca="true" t="shared" si="0" ref="C7:C15">RANK(B7,($B$7:$B$15))</f>
        <v>4</v>
      </c>
    </row>
    <row r="8" spans="1:3" ht="14.25">
      <c r="A8" s="5" t="s">
        <v>404</v>
      </c>
      <c r="B8" s="113">
        <v>9</v>
      </c>
      <c r="C8" s="156">
        <f t="shared" si="0"/>
        <v>1</v>
      </c>
    </row>
    <row r="9" spans="1:3" ht="14.25">
      <c r="A9" s="18" t="s">
        <v>405</v>
      </c>
      <c r="B9" s="145">
        <v>7.6</v>
      </c>
      <c r="C9" s="158">
        <f t="shared" si="0"/>
        <v>6</v>
      </c>
    </row>
    <row r="10" spans="1:3" s="3" customFormat="1" ht="13.5" customHeight="1">
      <c r="A10" s="5" t="s">
        <v>406</v>
      </c>
      <c r="B10" s="113">
        <v>8.3</v>
      </c>
      <c r="C10" s="156">
        <f t="shared" si="0"/>
        <v>2</v>
      </c>
    </row>
    <row r="11" spans="1:3" ht="14.25">
      <c r="A11" s="5" t="s">
        <v>407</v>
      </c>
      <c r="B11" s="113">
        <v>4.5</v>
      </c>
      <c r="C11" s="156">
        <f t="shared" si="0"/>
        <v>9</v>
      </c>
    </row>
    <row r="12" spans="1:3" ht="14.25">
      <c r="A12" s="5" t="s">
        <v>408</v>
      </c>
      <c r="B12" s="113">
        <v>8.2</v>
      </c>
      <c r="C12" s="156">
        <f t="shared" si="0"/>
        <v>3</v>
      </c>
    </row>
    <row r="13" spans="1:3" ht="14.25">
      <c r="A13" s="5" t="s">
        <v>409</v>
      </c>
      <c r="B13" s="113">
        <v>7</v>
      </c>
      <c r="C13" s="156">
        <f t="shared" si="0"/>
        <v>7</v>
      </c>
    </row>
    <row r="14" spans="1:3" ht="14.25">
      <c r="A14" s="5" t="s">
        <v>410</v>
      </c>
      <c r="B14" s="113">
        <v>8</v>
      </c>
      <c r="C14" s="156">
        <f t="shared" si="0"/>
        <v>5</v>
      </c>
    </row>
    <row r="15" spans="1:3" ht="14.25">
      <c r="A15" s="19" t="s">
        <v>411</v>
      </c>
      <c r="B15" s="114">
        <v>7</v>
      </c>
      <c r="C15" s="159">
        <f t="shared" si="0"/>
        <v>7</v>
      </c>
    </row>
    <row r="16" spans="1:4" ht="15" customHeight="1">
      <c r="A16" s="5"/>
      <c r="B16" s="9"/>
      <c r="C16" s="5"/>
      <c r="D16" s="168" t="s">
        <v>412</v>
      </c>
    </row>
    <row r="17" spans="1:4" ht="14.25">
      <c r="A17" s="278" t="s">
        <v>413</v>
      </c>
      <c r="B17" s="278"/>
      <c r="C17" s="111"/>
      <c r="D17" s="111"/>
    </row>
    <row r="18" spans="1:4" ht="14.25" customHeight="1">
      <c r="A18" s="7"/>
      <c r="B18" s="194" t="s">
        <v>472</v>
      </c>
      <c r="C18" s="7" t="s">
        <v>326</v>
      </c>
      <c r="D18" s="296" t="s">
        <v>327</v>
      </c>
    </row>
    <row r="19" spans="1:4" ht="14.25" customHeight="1">
      <c r="A19" s="169"/>
      <c r="B19" s="136" t="s">
        <v>328</v>
      </c>
      <c r="C19" s="8" t="s">
        <v>304</v>
      </c>
      <c r="D19" s="310"/>
    </row>
    <row r="20" spans="1:4" ht="14.25">
      <c r="A20" s="42" t="s">
        <v>401</v>
      </c>
      <c r="B20" s="117">
        <v>853.0107</v>
      </c>
      <c r="C20" s="113">
        <v>15.359014930217455</v>
      </c>
      <c r="D20" s="167" t="s">
        <v>402</v>
      </c>
    </row>
    <row r="21" spans="1:7" ht="14.25">
      <c r="A21" s="5" t="s">
        <v>403</v>
      </c>
      <c r="B21" s="117">
        <v>623.148</v>
      </c>
      <c r="C21" s="113">
        <v>15.679392832996768</v>
      </c>
      <c r="D21" s="156">
        <f>RANK(C21,($C$21:$C$29))</f>
        <v>4</v>
      </c>
      <c r="E21" s="174">
        <f>ROUND(C21,1)</f>
        <v>15.7</v>
      </c>
      <c r="F21" s="2">
        <f>RANK(E21,($E$21:$E$29))</f>
        <v>4</v>
      </c>
      <c r="G21" s="80">
        <f aca="true" t="shared" si="1" ref="G21:G29">D21-F21</f>
        <v>0</v>
      </c>
    </row>
    <row r="22" spans="1:7" ht="14.25">
      <c r="A22" s="5" t="s">
        <v>404</v>
      </c>
      <c r="B22" s="117">
        <v>42.0314</v>
      </c>
      <c r="C22" s="113">
        <v>16.66476996738602</v>
      </c>
      <c r="D22" s="156">
        <f aca="true" t="shared" si="2" ref="D22:D29">RANK(C22,($C$21:$C$29))</f>
        <v>2</v>
      </c>
      <c r="E22" s="174">
        <f aca="true" t="shared" si="3" ref="E22:E29">ROUND(C22,1)</f>
        <v>16.7</v>
      </c>
      <c r="F22" s="2">
        <f aca="true" t="shared" si="4" ref="F22:F29">RANK(E22,($E$21:$E$29))</f>
        <v>2</v>
      </c>
      <c r="G22" s="80">
        <f t="shared" si="1"/>
        <v>0</v>
      </c>
    </row>
    <row r="23" spans="1:7" ht="14.25">
      <c r="A23" s="18" t="s">
        <v>405</v>
      </c>
      <c r="B23" s="157">
        <v>22.5334</v>
      </c>
      <c r="C23" s="145">
        <v>24.628879892037787</v>
      </c>
      <c r="D23" s="158">
        <f t="shared" si="2"/>
        <v>1</v>
      </c>
      <c r="E23" s="174">
        <f t="shared" si="3"/>
        <v>24.6</v>
      </c>
      <c r="F23" s="2">
        <f t="shared" si="4"/>
        <v>1</v>
      </c>
      <c r="G23" s="80">
        <f t="shared" si="1"/>
        <v>0</v>
      </c>
    </row>
    <row r="24" spans="1:7" ht="14.25">
      <c r="A24" s="5" t="s">
        <v>406</v>
      </c>
      <c r="B24" s="117">
        <v>53.4014</v>
      </c>
      <c r="C24" s="113">
        <v>16.104134416363735</v>
      </c>
      <c r="D24" s="156">
        <f t="shared" si="2"/>
        <v>3</v>
      </c>
      <c r="E24" s="174">
        <f t="shared" si="3"/>
        <v>16.1</v>
      </c>
      <c r="F24" s="2">
        <f t="shared" si="4"/>
        <v>3</v>
      </c>
      <c r="G24" s="80">
        <f t="shared" si="1"/>
        <v>0</v>
      </c>
    </row>
    <row r="25" spans="1:7" ht="14.25">
      <c r="A25" s="5" t="s">
        <v>407</v>
      </c>
      <c r="B25" s="117">
        <v>49.0649</v>
      </c>
      <c r="C25" s="113">
        <v>9.818926541026897</v>
      </c>
      <c r="D25" s="156">
        <f t="shared" si="2"/>
        <v>9</v>
      </c>
      <c r="E25" s="174">
        <f t="shared" si="3"/>
        <v>9.8</v>
      </c>
      <c r="F25" s="2">
        <f t="shared" si="4"/>
        <v>9</v>
      </c>
      <c r="G25" s="80">
        <f t="shared" si="1"/>
        <v>0</v>
      </c>
    </row>
    <row r="26" spans="1:7" ht="14.25">
      <c r="A26" s="5" t="s">
        <v>408</v>
      </c>
      <c r="B26" s="117">
        <v>31.8558</v>
      </c>
      <c r="C26" s="113">
        <v>11.174783100321775</v>
      </c>
      <c r="D26" s="156">
        <f t="shared" si="2"/>
        <v>7</v>
      </c>
      <c r="E26" s="174">
        <f t="shared" si="3"/>
        <v>11.2</v>
      </c>
      <c r="F26" s="2">
        <f t="shared" si="4"/>
        <v>7</v>
      </c>
      <c r="G26" s="80">
        <f t="shared" si="1"/>
        <v>0</v>
      </c>
    </row>
    <row r="27" spans="1:7" ht="14.25">
      <c r="A27" s="5" t="s">
        <v>409</v>
      </c>
      <c r="B27" s="117">
        <v>13.9743</v>
      </c>
      <c r="C27" s="113">
        <v>14.574434068231568</v>
      </c>
      <c r="D27" s="156">
        <f t="shared" si="2"/>
        <v>6</v>
      </c>
      <c r="E27" s="174">
        <f t="shared" si="3"/>
        <v>14.6</v>
      </c>
      <c r="F27" s="2">
        <f t="shared" si="4"/>
        <v>6</v>
      </c>
      <c r="G27" s="80">
        <f t="shared" si="1"/>
        <v>0</v>
      </c>
    </row>
    <row r="28" spans="1:7" ht="14.25">
      <c r="A28" s="5" t="s">
        <v>410</v>
      </c>
      <c r="B28" s="117">
        <v>9.2252</v>
      </c>
      <c r="C28" s="113">
        <v>10.292552873521998</v>
      </c>
      <c r="D28" s="156">
        <f t="shared" si="2"/>
        <v>8</v>
      </c>
      <c r="E28" s="174">
        <f t="shared" si="3"/>
        <v>10.3</v>
      </c>
      <c r="F28" s="2">
        <f t="shared" si="4"/>
        <v>8</v>
      </c>
      <c r="G28" s="80">
        <f t="shared" si="1"/>
        <v>0</v>
      </c>
    </row>
    <row r="29" spans="1:7" ht="14.25">
      <c r="A29" s="19" t="s">
        <v>411</v>
      </c>
      <c r="B29" s="118">
        <v>7.7763</v>
      </c>
      <c r="C29" s="114">
        <v>15.04253273171092</v>
      </c>
      <c r="D29" s="159">
        <f t="shared" si="2"/>
        <v>5</v>
      </c>
      <c r="E29" s="174">
        <f t="shared" si="3"/>
        <v>15</v>
      </c>
      <c r="F29" s="2">
        <f t="shared" si="4"/>
        <v>5</v>
      </c>
      <c r="G29" s="80">
        <f t="shared" si="1"/>
        <v>0</v>
      </c>
    </row>
    <row r="30" ht="14.25">
      <c r="B30" s="47"/>
    </row>
  </sheetData>
  <sheetProtection/>
  <mergeCells count="6">
    <mergeCell ref="A17:B17"/>
    <mergeCell ref="C4:C5"/>
    <mergeCell ref="D18:D19"/>
    <mergeCell ref="A1:D1"/>
    <mergeCell ref="B2:D2"/>
    <mergeCell ref="A3:C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H22"/>
  <sheetViews>
    <sheetView zoomScalePageLayoutView="0" workbookViewId="0" topLeftCell="A1">
      <selection activeCell="C23" sqref="C23"/>
    </sheetView>
  </sheetViews>
  <sheetFormatPr defaultColWidth="7.875" defaultRowHeight="14.25"/>
  <cols>
    <col min="1" max="1" width="24.375" style="0" customWidth="1"/>
    <col min="2" max="2" width="8.50390625" style="0" customWidth="1"/>
    <col min="3" max="3" width="9.625" style="0" customWidth="1"/>
    <col min="4" max="16384" width="7.875" style="2" customWidth="1"/>
  </cols>
  <sheetData>
    <row r="1" spans="1:3" ht="14.25">
      <c r="A1" s="269" t="s">
        <v>5</v>
      </c>
      <c r="B1" s="269"/>
      <c r="C1" s="269"/>
    </row>
    <row r="2" spans="1:3" ht="14.25">
      <c r="A2" s="176"/>
      <c r="B2" s="177" t="s">
        <v>471</v>
      </c>
      <c r="C2" s="177" t="s">
        <v>24</v>
      </c>
    </row>
    <row r="3" spans="1:3" ht="14.25">
      <c r="A3" s="178"/>
      <c r="B3" s="179" t="s">
        <v>25</v>
      </c>
      <c r="C3" s="179" t="s">
        <v>26</v>
      </c>
    </row>
    <row r="4" spans="1:3" ht="14.25">
      <c r="A4" s="237" t="s">
        <v>27</v>
      </c>
      <c r="B4" s="271">
        <v>217.7</v>
      </c>
      <c r="C4" s="273">
        <v>8.4</v>
      </c>
    </row>
    <row r="5" spans="1:3" ht="14.25">
      <c r="A5" s="238" t="s">
        <v>457</v>
      </c>
      <c r="B5" s="272"/>
      <c r="C5" s="272"/>
    </row>
    <row r="6" spans="1:3" ht="14.25">
      <c r="A6" s="239" t="s">
        <v>28</v>
      </c>
      <c r="B6" s="181"/>
      <c r="C6" s="182">
        <v>7.6</v>
      </c>
    </row>
    <row r="7" spans="1:3" ht="13.5" customHeight="1">
      <c r="A7" s="239" t="s">
        <v>29</v>
      </c>
      <c r="B7" s="183">
        <v>19.21533404</v>
      </c>
      <c r="C7" s="182">
        <v>2.98</v>
      </c>
    </row>
    <row r="8" spans="1:3" ht="17.25" customHeight="1">
      <c r="A8" s="180" t="s">
        <v>30</v>
      </c>
      <c r="B8" s="183">
        <v>14.64894515</v>
      </c>
      <c r="C8" s="182">
        <v>-2.1</v>
      </c>
    </row>
    <row r="9" spans="1:242" ht="14.25">
      <c r="A9" s="239" t="s">
        <v>31</v>
      </c>
      <c r="B9" s="183"/>
      <c r="C9" s="182">
        <v>12.7</v>
      </c>
      <c r="IG9"/>
      <c r="IH9"/>
    </row>
    <row r="10" spans="1:3" ht="14.25">
      <c r="A10" s="239" t="s">
        <v>32</v>
      </c>
      <c r="B10" s="183">
        <v>118.38446752182004</v>
      </c>
      <c r="C10" s="182">
        <v>13.9</v>
      </c>
    </row>
    <row r="11" spans="1:5" ht="14.25">
      <c r="A11" s="239" t="s">
        <v>423</v>
      </c>
      <c r="B11" s="184">
        <v>12.6</v>
      </c>
      <c r="C11" s="182">
        <v>13.9</v>
      </c>
      <c r="E11" s="2" t="s">
        <v>453</v>
      </c>
    </row>
    <row r="12" spans="1:3" ht="14.25">
      <c r="A12" s="180" t="s">
        <v>421</v>
      </c>
      <c r="B12" s="184">
        <v>8.7</v>
      </c>
      <c r="C12" s="182">
        <v>6.4</v>
      </c>
    </row>
    <row r="13" spans="1:3" ht="14.25">
      <c r="A13" s="180" t="s">
        <v>422</v>
      </c>
      <c r="B13" s="184">
        <v>3.9</v>
      </c>
      <c r="C13" s="182">
        <v>35.6</v>
      </c>
    </row>
    <row r="14" spans="1:3" ht="14.25">
      <c r="A14" s="239" t="s">
        <v>33</v>
      </c>
      <c r="B14" s="184">
        <v>2858</v>
      </c>
      <c r="C14" s="182">
        <v>250.11637878231045</v>
      </c>
    </row>
    <row r="15" spans="1:3" ht="14.25">
      <c r="A15" s="239" t="s">
        <v>34</v>
      </c>
      <c r="B15" s="183">
        <v>32.0334</v>
      </c>
      <c r="C15" s="185">
        <v>25.468645959813557</v>
      </c>
    </row>
    <row r="16" spans="1:3" ht="14.25">
      <c r="A16" s="180" t="s">
        <v>446</v>
      </c>
      <c r="B16" s="186">
        <v>22.5334</v>
      </c>
      <c r="C16" s="185">
        <v>24.628879892037787</v>
      </c>
    </row>
    <row r="17" spans="1:3" ht="14.25">
      <c r="A17" s="180" t="s">
        <v>447</v>
      </c>
      <c r="B17" s="183">
        <v>14.2232</v>
      </c>
      <c r="C17" s="185">
        <v>26.89768387994718</v>
      </c>
    </row>
    <row r="18" spans="1:3" ht="14.25">
      <c r="A18" s="239" t="s">
        <v>448</v>
      </c>
      <c r="B18" s="183">
        <v>37.3374</v>
      </c>
      <c r="C18" s="182">
        <v>36.54096514196276</v>
      </c>
    </row>
    <row r="19" spans="1:3" ht="14.25">
      <c r="A19" s="239" t="s">
        <v>35</v>
      </c>
      <c r="B19" s="183">
        <v>683.266976997</v>
      </c>
      <c r="C19" s="182">
        <v>11.27</v>
      </c>
    </row>
    <row r="20" spans="1:3" ht="14.25">
      <c r="A20" s="239" t="s">
        <v>468</v>
      </c>
      <c r="B20" s="183">
        <v>489.26193134359994</v>
      </c>
      <c r="C20" s="182">
        <v>18.76</v>
      </c>
    </row>
    <row r="21" spans="1:3" ht="14.25">
      <c r="A21" s="239" t="s">
        <v>36</v>
      </c>
      <c r="B21" s="184">
        <v>102.2</v>
      </c>
      <c r="C21" s="184">
        <v>2.2</v>
      </c>
    </row>
    <row r="22" spans="1:3" ht="24.75" customHeight="1">
      <c r="A22" s="270" t="s">
        <v>466</v>
      </c>
      <c r="B22" s="270"/>
      <c r="C22" s="270"/>
    </row>
  </sheetData>
  <sheetProtection/>
  <mergeCells count="4">
    <mergeCell ref="A1:C1"/>
    <mergeCell ref="A22:C22"/>
    <mergeCell ref="B4:B5"/>
    <mergeCell ref="C4:C5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I28"/>
  <sheetViews>
    <sheetView zoomScalePageLayoutView="0" workbookViewId="0" topLeftCell="A1">
      <selection activeCell="M25" sqref="M25"/>
    </sheetView>
  </sheetViews>
  <sheetFormatPr defaultColWidth="9.00390625" defaultRowHeight="14.25"/>
  <cols>
    <col min="1" max="1" width="13.125" style="0" customWidth="1"/>
    <col min="2" max="2" width="9.625" style="170" customWidth="1"/>
    <col min="3" max="3" width="8.125" style="0" customWidth="1"/>
    <col min="4" max="4" width="8.00390625" style="0" customWidth="1"/>
    <col min="5" max="5" width="9.125" style="0" hidden="1" customWidth="1"/>
    <col min="6" max="6" width="6.375" style="0" hidden="1" customWidth="1"/>
    <col min="7" max="9" width="7.875" style="2" hidden="1" customWidth="1"/>
    <col min="10" max="226" width="7.875" style="2" customWidth="1"/>
  </cols>
  <sheetData>
    <row r="1" spans="1:6" ht="14.25">
      <c r="A1" s="289" t="s">
        <v>414</v>
      </c>
      <c r="B1" s="289"/>
      <c r="C1" s="289"/>
      <c r="D1" s="289"/>
      <c r="E1" s="289"/>
      <c r="F1" s="289"/>
    </row>
    <row r="2" spans="1:6" ht="14.25">
      <c r="A2" s="20" t="s">
        <v>415</v>
      </c>
      <c r="B2" s="314"/>
      <c r="C2" s="314"/>
      <c r="D2" s="315"/>
      <c r="E2" s="18"/>
      <c r="F2" s="18"/>
    </row>
    <row r="3" spans="1:6" ht="14.25">
      <c r="A3" s="7"/>
      <c r="B3" s="7" t="s">
        <v>326</v>
      </c>
      <c r="C3" s="296" t="s">
        <v>327</v>
      </c>
      <c r="D3" s="189"/>
      <c r="E3" s="18"/>
      <c r="F3" s="18"/>
    </row>
    <row r="4" spans="1:6" ht="19.5" customHeight="1">
      <c r="A4" s="62"/>
      <c r="B4" s="8" t="s">
        <v>304</v>
      </c>
      <c r="C4" s="310"/>
      <c r="D4" s="189"/>
      <c r="E4" s="18"/>
      <c r="F4" s="18"/>
    </row>
    <row r="5" spans="1:7" ht="14.25">
      <c r="A5" s="256" t="s">
        <v>416</v>
      </c>
      <c r="B5" s="257" t="s">
        <v>296</v>
      </c>
      <c r="C5" s="257" t="s">
        <v>417</v>
      </c>
      <c r="E5" s="172"/>
      <c r="F5" s="5"/>
      <c r="G5" s="174"/>
    </row>
    <row r="6" spans="1:9" ht="14.25">
      <c r="A6" s="5" t="s">
        <v>403</v>
      </c>
      <c r="B6" s="147">
        <v>10.7</v>
      </c>
      <c r="C6" s="156">
        <f aca="true" t="shared" si="0" ref="C6:C14">RANK(B6,($B$6:$B$14))</f>
        <v>7</v>
      </c>
      <c r="E6" s="172"/>
      <c r="F6" s="2"/>
      <c r="G6" s="174">
        <f aca="true" t="shared" si="1" ref="G6:G14">ROUND(B6,1)</f>
        <v>10.7</v>
      </c>
      <c r="H6" s="2">
        <f>RANK(G6,($G$6:$G$14))</f>
        <v>7</v>
      </c>
      <c r="I6" s="80">
        <f aca="true" t="shared" si="2" ref="I6:I14">C6-H6</f>
        <v>0</v>
      </c>
    </row>
    <row r="7" spans="1:9" ht="14.25">
      <c r="A7" s="5" t="s">
        <v>404</v>
      </c>
      <c r="B7" s="147">
        <v>11.6</v>
      </c>
      <c r="C7" s="156">
        <f t="shared" si="0"/>
        <v>6</v>
      </c>
      <c r="E7" s="172"/>
      <c r="F7" s="2"/>
      <c r="G7" s="174">
        <f t="shared" si="1"/>
        <v>11.6</v>
      </c>
      <c r="H7" s="2">
        <f aca="true" t="shared" si="3" ref="H7:H14">RANK(G7,($G$6:$G$14))</f>
        <v>6</v>
      </c>
      <c r="I7" s="80">
        <f t="shared" si="2"/>
        <v>0</v>
      </c>
    </row>
    <row r="8" spans="1:9" ht="14.25">
      <c r="A8" s="18" t="s">
        <v>405</v>
      </c>
      <c r="B8" s="148">
        <v>12.7</v>
      </c>
      <c r="C8" s="158">
        <f t="shared" si="0"/>
        <v>5</v>
      </c>
      <c r="E8" s="172"/>
      <c r="F8" s="2"/>
      <c r="G8" s="174">
        <f t="shared" si="1"/>
        <v>12.7</v>
      </c>
      <c r="H8" s="2">
        <f t="shared" si="3"/>
        <v>5</v>
      </c>
      <c r="I8" s="80">
        <f t="shared" si="2"/>
        <v>0</v>
      </c>
    </row>
    <row r="9" spans="1:9" s="3" customFormat="1" ht="13.5" customHeight="1">
      <c r="A9" s="5" t="s">
        <v>406</v>
      </c>
      <c r="B9" s="147">
        <v>8.5</v>
      </c>
      <c r="C9" s="156">
        <f t="shared" si="0"/>
        <v>8</v>
      </c>
      <c r="E9" s="172"/>
      <c r="F9" s="2"/>
      <c r="G9" s="174">
        <f t="shared" si="1"/>
        <v>8.5</v>
      </c>
      <c r="H9" s="2">
        <f t="shared" si="3"/>
        <v>8</v>
      </c>
      <c r="I9" s="80">
        <f t="shared" si="2"/>
        <v>0</v>
      </c>
    </row>
    <row r="10" spans="1:9" ht="14.25">
      <c r="A10" s="5" t="s">
        <v>407</v>
      </c>
      <c r="B10" s="147">
        <v>5.5</v>
      </c>
      <c r="C10" s="156">
        <f t="shared" si="0"/>
        <v>9</v>
      </c>
      <c r="E10" s="172"/>
      <c r="F10" s="2"/>
      <c r="G10" s="174">
        <f t="shared" si="1"/>
        <v>5.5</v>
      </c>
      <c r="H10" s="2">
        <f t="shared" si="3"/>
        <v>9</v>
      </c>
      <c r="I10" s="80">
        <f t="shared" si="2"/>
        <v>0</v>
      </c>
    </row>
    <row r="11" spans="1:9" ht="14.25">
      <c r="A11" s="5" t="s">
        <v>408</v>
      </c>
      <c r="B11" s="147">
        <v>14.1</v>
      </c>
      <c r="C11" s="156">
        <f t="shared" si="0"/>
        <v>3</v>
      </c>
      <c r="E11" s="172"/>
      <c r="F11" s="2"/>
      <c r="G11" s="174">
        <f t="shared" si="1"/>
        <v>14.1</v>
      </c>
      <c r="H11" s="2">
        <f t="shared" si="3"/>
        <v>3</v>
      </c>
      <c r="I11" s="80">
        <f t="shared" si="2"/>
        <v>0</v>
      </c>
    </row>
    <row r="12" spans="1:9" ht="14.25">
      <c r="A12" s="5" t="s">
        <v>409</v>
      </c>
      <c r="B12" s="147">
        <v>15.4</v>
      </c>
      <c r="C12" s="156">
        <f t="shared" si="0"/>
        <v>1</v>
      </c>
      <c r="E12" s="172"/>
      <c r="F12" s="2"/>
      <c r="G12" s="174">
        <f t="shared" si="1"/>
        <v>15.4</v>
      </c>
      <c r="H12" s="2">
        <f t="shared" si="3"/>
        <v>1</v>
      </c>
      <c r="I12" s="80">
        <f t="shared" si="2"/>
        <v>0</v>
      </c>
    </row>
    <row r="13" spans="1:9" ht="14.25">
      <c r="A13" s="5" t="s">
        <v>410</v>
      </c>
      <c r="B13" s="147">
        <v>14.2</v>
      </c>
      <c r="C13" s="156">
        <f t="shared" si="0"/>
        <v>2</v>
      </c>
      <c r="E13" s="172"/>
      <c r="F13" s="2"/>
      <c r="G13" s="174">
        <f t="shared" si="1"/>
        <v>14.2</v>
      </c>
      <c r="H13" s="2">
        <f t="shared" si="3"/>
        <v>2</v>
      </c>
      <c r="I13" s="80">
        <f t="shared" si="2"/>
        <v>0</v>
      </c>
    </row>
    <row r="14" spans="1:9" ht="14.25">
      <c r="A14" s="19" t="s">
        <v>411</v>
      </c>
      <c r="B14" s="149">
        <v>14</v>
      </c>
      <c r="C14" s="159">
        <f t="shared" si="0"/>
        <v>4</v>
      </c>
      <c r="D14" s="189"/>
      <c r="E14" s="172"/>
      <c r="F14" s="2"/>
      <c r="G14" s="174">
        <f t="shared" si="1"/>
        <v>14</v>
      </c>
      <c r="H14" s="2">
        <f t="shared" si="3"/>
        <v>4</v>
      </c>
      <c r="I14" s="80">
        <f t="shared" si="2"/>
        <v>0</v>
      </c>
    </row>
    <row r="15" spans="1:5" ht="13.5" customHeight="1">
      <c r="A15" s="5"/>
      <c r="B15" s="171" t="s">
        <v>418</v>
      </c>
      <c r="C15" s="5"/>
      <c r="D15" s="5"/>
      <c r="E15" s="168" t="s">
        <v>412</v>
      </c>
    </row>
    <row r="16" spans="1:6" ht="15" customHeight="1">
      <c r="A16" s="278" t="s">
        <v>363</v>
      </c>
      <c r="B16" s="278"/>
      <c r="C16" s="278"/>
      <c r="D16" s="278"/>
      <c r="E16" s="168" t="s">
        <v>412</v>
      </c>
      <c r="F16" s="5"/>
    </row>
    <row r="17" spans="1:6" ht="15" customHeight="1">
      <c r="A17" s="7"/>
      <c r="B17" s="194" t="s">
        <v>472</v>
      </c>
      <c r="C17" s="7" t="s">
        <v>326</v>
      </c>
      <c r="D17" s="296" t="s">
        <v>327</v>
      </c>
      <c r="E17" s="172"/>
      <c r="F17" s="5"/>
    </row>
    <row r="18" spans="1:6" ht="15" customHeight="1">
      <c r="A18" s="62"/>
      <c r="B18" s="136" t="s">
        <v>328</v>
      </c>
      <c r="C18" s="8" t="s">
        <v>304</v>
      </c>
      <c r="D18" s="310"/>
      <c r="E18" s="173" t="s">
        <v>419</v>
      </c>
      <c r="F18" s="5"/>
    </row>
    <row r="19" spans="1:6" ht="15" customHeight="1">
      <c r="A19" s="26" t="s">
        <v>444</v>
      </c>
      <c r="B19" s="64">
        <f>SUM(B20:B28)</f>
        <v>3639.8885840813577</v>
      </c>
      <c r="C19" s="33">
        <f>(B19/E19-1)*100</f>
        <v>11.143108930108792</v>
      </c>
      <c r="D19" s="137" t="s">
        <v>417</v>
      </c>
      <c r="E19" s="168">
        <f>SUM(E20:E28)</f>
        <v>3274.9566024559062</v>
      </c>
      <c r="F19" s="78" t="s">
        <v>420</v>
      </c>
    </row>
    <row r="20" spans="1:9" ht="15" customHeight="1">
      <c r="A20" s="5" t="s">
        <v>403</v>
      </c>
      <c r="B20" s="150">
        <v>2103.383812411826</v>
      </c>
      <c r="C20" s="113">
        <v>10.7</v>
      </c>
      <c r="D20" s="156">
        <f>RANK(C20,($C$20:$C$28))</f>
        <v>8</v>
      </c>
      <c r="E20" s="172">
        <f>B20/(1+C20/100)</f>
        <v>1900.0757113024627</v>
      </c>
      <c r="F20" s="78" t="s">
        <v>420</v>
      </c>
      <c r="G20" s="174">
        <f>ROUND(C20,1)</f>
        <v>10.7</v>
      </c>
      <c r="H20" s="2">
        <f>RANK(G20,($G$20:$G$28))</f>
        <v>8</v>
      </c>
      <c r="I20" s="80">
        <f>D20-H20</f>
        <v>0</v>
      </c>
    </row>
    <row r="21" spans="1:9" ht="15" customHeight="1">
      <c r="A21" s="5" t="s">
        <v>404</v>
      </c>
      <c r="B21" s="150">
        <v>249.83931164633083</v>
      </c>
      <c r="C21" s="113">
        <v>13.2</v>
      </c>
      <c r="D21" s="156">
        <f aca="true" t="shared" si="4" ref="D21:D28">RANK(C21,($C$20:$C$28))</f>
        <v>2</v>
      </c>
      <c r="E21" s="172">
        <f aca="true" t="shared" si="5" ref="E21:E28">B21/(1+C21/100)</f>
        <v>220.70610569463852</v>
      </c>
      <c r="F21" s="5"/>
      <c r="G21" s="174">
        <f aca="true" t="shared" si="6" ref="G21:G28">ROUND(C21,1)</f>
        <v>13.2</v>
      </c>
      <c r="H21" s="2">
        <f aca="true" t="shared" si="7" ref="H21:H28">RANK(G21,($G$20:$G$28))</f>
        <v>2</v>
      </c>
      <c r="I21" s="80">
        <f aca="true" t="shared" si="8" ref="I21:I28">D21-H21</f>
        <v>0</v>
      </c>
    </row>
    <row r="22" spans="1:9" ht="15" customHeight="1">
      <c r="A22" s="18" t="s">
        <v>405</v>
      </c>
      <c r="B22" s="152">
        <v>118.38446752182004</v>
      </c>
      <c r="C22" s="145">
        <v>13.9</v>
      </c>
      <c r="D22" s="158">
        <f t="shared" si="4"/>
        <v>1</v>
      </c>
      <c r="E22" s="172">
        <f t="shared" si="5"/>
        <v>103.93719712187888</v>
      </c>
      <c r="F22" s="5"/>
      <c r="G22" s="174">
        <f t="shared" si="6"/>
        <v>13.9</v>
      </c>
      <c r="H22" s="2">
        <f t="shared" si="7"/>
        <v>1</v>
      </c>
      <c r="I22" s="80">
        <f t="shared" si="8"/>
        <v>0</v>
      </c>
    </row>
    <row r="23" spans="1:9" ht="15" customHeight="1">
      <c r="A23" s="5" t="s">
        <v>406</v>
      </c>
      <c r="B23" s="150">
        <v>330.83216271863876</v>
      </c>
      <c r="C23" s="113">
        <v>9.9</v>
      </c>
      <c r="D23" s="156">
        <f t="shared" si="4"/>
        <v>9</v>
      </c>
      <c r="E23" s="172">
        <f t="shared" si="5"/>
        <v>301.03017535817906</v>
      </c>
      <c r="F23" s="5"/>
      <c r="G23" s="174">
        <f t="shared" si="6"/>
        <v>9.9</v>
      </c>
      <c r="H23" s="2">
        <f t="shared" si="7"/>
        <v>9</v>
      </c>
      <c r="I23" s="80">
        <f t="shared" si="8"/>
        <v>0</v>
      </c>
    </row>
    <row r="24" spans="1:9" ht="14.25">
      <c r="A24" s="5" t="s">
        <v>407</v>
      </c>
      <c r="B24" s="150">
        <v>366.87405944763424</v>
      </c>
      <c r="C24" s="113">
        <v>12</v>
      </c>
      <c r="D24" s="156">
        <f t="shared" si="4"/>
        <v>4</v>
      </c>
      <c r="E24" s="172">
        <f t="shared" si="5"/>
        <v>327.56612450681627</v>
      </c>
      <c r="F24" s="5"/>
      <c r="G24" s="174">
        <f t="shared" si="6"/>
        <v>12</v>
      </c>
      <c r="H24" s="2">
        <f t="shared" si="7"/>
        <v>4</v>
      </c>
      <c r="I24" s="80">
        <f t="shared" si="8"/>
        <v>0</v>
      </c>
    </row>
    <row r="25" spans="1:9" ht="14.25">
      <c r="A25" s="5" t="s">
        <v>408</v>
      </c>
      <c r="B25" s="150">
        <v>169.23117771312</v>
      </c>
      <c r="C25" s="113">
        <v>11.7</v>
      </c>
      <c r="D25" s="156">
        <f t="shared" si="4"/>
        <v>6</v>
      </c>
      <c r="E25" s="172">
        <f t="shared" si="5"/>
        <v>151.50508300189793</v>
      </c>
      <c r="F25" s="5"/>
      <c r="G25" s="174">
        <f t="shared" si="6"/>
        <v>11.7</v>
      </c>
      <c r="H25" s="2">
        <f t="shared" si="7"/>
        <v>6</v>
      </c>
      <c r="I25" s="80">
        <f t="shared" si="8"/>
        <v>0</v>
      </c>
    </row>
    <row r="26" spans="1:9" ht="14.25">
      <c r="A26" s="5" t="s">
        <v>409</v>
      </c>
      <c r="B26" s="150">
        <v>114.02805174906995</v>
      </c>
      <c r="C26" s="113">
        <v>11.9</v>
      </c>
      <c r="D26" s="156">
        <f t="shared" si="4"/>
        <v>5</v>
      </c>
      <c r="E26" s="172">
        <f t="shared" si="5"/>
        <v>101.90174419041104</v>
      </c>
      <c r="F26" s="5"/>
      <c r="G26" s="174">
        <f t="shared" si="6"/>
        <v>11.9</v>
      </c>
      <c r="H26" s="2">
        <f t="shared" si="7"/>
        <v>5</v>
      </c>
      <c r="I26" s="80">
        <f t="shared" si="8"/>
        <v>0</v>
      </c>
    </row>
    <row r="27" spans="1:9" ht="14.25">
      <c r="A27" s="5" t="s">
        <v>410</v>
      </c>
      <c r="B27" s="150">
        <v>78.62157429871306</v>
      </c>
      <c r="C27" s="113">
        <v>12.1</v>
      </c>
      <c r="D27" s="156">
        <f t="shared" si="4"/>
        <v>3</v>
      </c>
      <c r="E27" s="172">
        <f t="shared" si="5"/>
        <v>70.13521346896793</v>
      </c>
      <c r="F27" s="5"/>
      <c r="G27" s="174">
        <f t="shared" si="6"/>
        <v>12.1</v>
      </c>
      <c r="H27" s="2">
        <f t="shared" si="7"/>
        <v>3</v>
      </c>
      <c r="I27" s="80">
        <f t="shared" si="8"/>
        <v>0</v>
      </c>
    </row>
    <row r="28" spans="1:9" ht="14.25">
      <c r="A28" s="19" t="s">
        <v>411</v>
      </c>
      <c r="B28" s="153">
        <v>108.69396657420481</v>
      </c>
      <c r="C28" s="114">
        <v>10.8</v>
      </c>
      <c r="D28" s="159">
        <f t="shared" si="4"/>
        <v>7</v>
      </c>
      <c r="E28" s="172">
        <f t="shared" si="5"/>
        <v>98.09924781065415</v>
      </c>
      <c r="F28" s="5"/>
      <c r="G28" s="174">
        <f t="shared" si="6"/>
        <v>10.8</v>
      </c>
      <c r="H28" s="2">
        <f t="shared" si="7"/>
        <v>7</v>
      </c>
      <c r="I28" s="80">
        <f t="shared" si="8"/>
        <v>0</v>
      </c>
    </row>
  </sheetData>
  <sheetProtection/>
  <mergeCells count="5">
    <mergeCell ref="D17:D18"/>
    <mergeCell ref="A1:F1"/>
    <mergeCell ref="B2:D2"/>
    <mergeCell ref="A16:D16"/>
    <mergeCell ref="C3:C4"/>
  </mergeCells>
  <printOptions/>
  <pageMargins left="0.747823152016467" right="0.747823152016467" top="0.9797386297090787" bottom="0.9797386297090787" header="0.5096585262478807" footer="0.5096585262478807"/>
  <pageSetup firstPageNumber="1" useFirstPageNumber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F22"/>
  <sheetViews>
    <sheetView zoomScalePageLayoutView="0" workbookViewId="0" topLeftCell="A13">
      <selection activeCell="I34" sqref="I34"/>
    </sheetView>
  </sheetViews>
  <sheetFormatPr defaultColWidth="9.00390625" defaultRowHeight="14.25"/>
  <cols>
    <col min="1" max="1" width="20.75390625" style="0" customWidth="1"/>
    <col min="2" max="2" width="16.375" style="2" customWidth="1"/>
    <col min="3" max="3" width="12.50390625" style="0" customWidth="1"/>
    <col min="4" max="240" width="7.875" style="2" customWidth="1"/>
  </cols>
  <sheetData>
    <row r="1" ht="14.25">
      <c r="A1" s="259" t="s">
        <v>37</v>
      </c>
    </row>
    <row r="2" spans="1:2" ht="14.25" customHeight="1">
      <c r="A2" s="23"/>
      <c r="B2" s="24" t="s">
        <v>458</v>
      </c>
    </row>
    <row r="3" spans="1:2" ht="16.5" customHeight="1">
      <c r="A3" s="25"/>
      <c r="B3" s="8" t="s">
        <v>471</v>
      </c>
    </row>
    <row r="4" spans="1:2" ht="23.25" customHeight="1">
      <c r="A4" s="26" t="s">
        <v>39</v>
      </c>
      <c r="B4" s="12">
        <v>7.5998</v>
      </c>
    </row>
    <row r="5" spans="1:2" ht="23.25" customHeight="1">
      <c r="A5" s="27" t="s">
        <v>40</v>
      </c>
      <c r="B5" s="12">
        <v>7.021080295332547</v>
      </c>
    </row>
    <row r="6" spans="1:2" ht="23.25" customHeight="1">
      <c r="A6" s="27" t="s">
        <v>41</v>
      </c>
      <c r="B6" s="12">
        <v>7.805889723646833</v>
      </c>
    </row>
    <row r="7" spans="1:2" ht="23.25" customHeight="1">
      <c r="A7" s="27" t="s">
        <v>42</v>
      </c>
      <c r="B7" s="12">
        <v>22.357674418604656</v>
      </c>
    </row>
    <row r="8" spans="1:2" ht="23.25" customHeight="1">
      <c r="A8" s="27" t="s">
        <v>43</v>
      </c>
      <c r="B8" s="12">
        <v>-2.5193396226415143</v>
      </c>
    </row>
    <row r="9" spans="1:2" ht="23.25" customHeight="1">
      <c r="A9" s="27" t="s">
        <v>44</v>
      </c>
      <c r="B9" s="12">
        <v>8.235982943684737</v>
      </c>
    </row>
    <row r="10" spans="1:2" ht="23.25" customHeight="1">
      <c r="A10" s="28" t="s">
        <v>45</v>
      </c>
      <c r="B10" s="12">
        <v>2.386796284829731</v>
      </c>
    </row>
    <row r="11" spans="1:2" ht="23.25" customHeight="1">
      <c r="A11" s="27" t="s">
        <v>46</v>
      </c>
      <c r="B11" s="12">
        <v>9.16112788102265</v>
      </c>
    </row>
    <row r="12" spans="1:2" ht="23.25" customHeight="1">
      <c r="A12" s="27" t="s">
        <v>47</v>
      </c>
      <c r="B12" s="12">
        <v>-2.7295662678773183</v>
      </c>
    </row>
    <row r="13" spans="1:2" ht="23.25" customHeight="1">
      <c r="A13" s="27" t="s">
        <v>48</v>
      </c>
      <c r="B13" s="12">
        <v>7.51536826676438</v>
      </c>
    </row>
    <row r="14" spans="1:2" ht="20.25" customHeight="1">
      <c r="A14" s="27" t="s">
        <v>49</v>
      </c>
      <c r="B14" s="12">
        <v>-64.56555023923445</v>
      </c>
    </row>
    <row r="15" spans="1:2" ht="20.25" customHeight="1">
      <c r="A15" s="27" t="s">
        <v>50</v>
      </c>
      <c r="B15" s="12">
        <v>7.6436986064319346</v>
      </c>
    </row>
    <row r="16" spans="1:240" ht="20.25" customHeight="1">
      <c r="A16" s="27" t="s">
        <v>51</v>
      </c>
      <c r="B16" s="12">
        <v>11.939375547526751</v>
      </c>
      <c r="IA16"/>
      <c r="IB16"/>
      <c r="IC16"/>
      <c r="ID16"/>
      <c r="IE16"/>
      <c r="IF16"/>
    </row>
    <row r="17" spans="1:240" ht="20.25" customHeight="1">
      <c r="A17" s="27" t="s">
        <v>52</v>
      </c>
      <c r="B17" s="12">
        <v>12.319683442767916</v>
      </c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20.25" customHeight="1">
      <c r="A18" s="29" t="s">
        <v>53</v>
      </c>
      <c r="B18" s="30">
        <v>2.462069069536443</v>
      </c>
      <c r="C18" s="2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24" customHeight="1">
      <c r="A19" s="274"/>
      <c r="B19" s="275"/>
      <c r="C19" s="275"/>
      <c r="HU19"/>
      <c r="HV19"/>
      <c r="HW19"/>
      <c r="HX19"/>
      <c r="HY19"/>
      <c r="HZ19"/>
      <c r="IA19"/>
      <c r="IB19"/>
      <c r="IC19"/>
      <c r="ID19"/>
      <c r="IE19"/>
      <c r="IF19"/>
    </row>
    <row r="20" spans="232:240" ht="20.25" customHeight="1">
      <c r="HX20"/>
      <c r="HY20"/>
      <c r="HZ20"/>
      <c r="IA20"/>
      <c r="IB20"/>
      <c r="IC20"/>
      <c r="ID20"/>
      <c r="IE20"/>
      <c r="IF20"/>
    </row>
    <row r="21" spans="235:240" ht="14.25">
      <c r="IA21"/>
      <c r="IB21"/>
      <c r="IC21"/>
      <c r="ID21"/>
      <c r="IE21"/>
      <c r="IF21"/>
    </row>
    <row r="22" spans="235:240" ht="14.25">
      <c r="IA22"/>
      <c r="IB22"/>
      <c r="IC22"/>
      <c r="ID22"/>
      <c r="IE22"/>
      <c r="IF22"/>
    </row>
  </sheetData>
  <sheetProtection/>
  <mergeCells count="1">
    <mergeCell ref="A19:C19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X31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34.00390625" style="0" customWidth="1"/>
    <col min="2" max="2" width="15.375" style="0" customWidth="1"/>
    <col min="3" max="9" width="7.875" style="2" customWidth="1"/>
    <col min="10" max="10" width="8.875" style="2" customWidth="1"/>
    <col min="11" max="11" width="10.25390625" style="2" customWidth="1"/>
    <col min="12" max="12" width="10.125" style="2" customWidth="1"/>
    <col min="13" max="14" width="11.75390625" style="2" customWidth="1"/>
    <col min="15" max="232" width="7.875" style="2" customWidth="1"/>
  </cols>
  <sheetData>
    <row r="1" ht="14.25">
      <c r="A1" s="31" t="s">
        <v>54</v>
      </c>
    </row>
    <row r="2" spans="1:3" ht="14.25" customHeight="1">
      <c r="A2" s="276" t="s">
        <v>55</v>
      </c>
      <c r="B2" s="24" t="s">
        <v>462</v>
      </c>
      <c r="C2" s="261"/>
    </row>
    <row r="3" spans="1:2" ht="14.25">
      <c r="A3" s="277"/>
      <c r="B3" s="191" t="s">
        <v>472</v>
      </c>
    </row>
    <row r="4" spans="1:2" ht="14.25">
      <c r="A4" s="32" t="s">
        <v>56</v>
      </c>
      <c r="B4" s="33">
        <v>7.5999404</v>
      </c>
    </row>
    <row r="5" spans="1:2" ht="14.25">
      <c r="A5" s="28" t="s">
        <v>57</v>
      </c>
      <c r="B5" s="12">
        <v>2.5760956</v>
      </c>
    </row>
    <row r="6" spans="1:2" ht="14.25">
      <c r="A6" s="28" t="s">
        <v>58</v>
      </c>
      <c r="B6" s="12">
        <v>12.110399600000001</v>
      </c>
    </row>
    <row r="7" spans="1:2" ht="14.25">
      <c r="A7" s="28" t="s">
        <v>59</v>
      </c>
      <c r="B7" s="12">
        <v>-3.6578724000000005</v>
      </c>
    </row>
    <row r="8" spans="1:2" ht="14.25">
      <c r="A8" s="28" t="s">
        <v>60</v>
      </c>
      <c r="B8" s="12">
        <v>2.2919</v>
      </c>
    </row>
    <row r="9" spans="1:2" ht="14.25">
      <c r="A9" s="28" t="s">
        <v>61</v>
      </c>
      <c r="B9" s="12">
        <v>7.581605199999999</v>
      </c>
    </row>
    <row r="10" spans="1:2" ht="14.25">
      <c r="A10" s="28" t="s">
        <v>62</v>
      </c>
      <c r="B10" s="12">
        <v>-3.4195148</v>
      </c>
    </row>
    <row r="11" spans="1:2" ht="14.25">
      <c r="A11" s="28" t="s">
        <v>63</v>
      </c>
      <c r="B11" s="12">
        <v>3.3736768</v>
      </c>
    </row>
    <row r="12" spans="1:2" ht="14.25">
      <c r="A12" s="28" t="s">
        <v>64</v>
      </c>
      <c r="B12" s="12">
        <v>6.5640016</v>
      </c>
    </row>
    <row r="13" spans="1:2" ht="14.25">
      <c r="A13" s="28" t="s">
        <v>65</v>
      </c>
      <c r="B13" s="12">
        <v>4.4921240000000004</v>
      </c>
    </row>
    <row r="14" spans="1:2" ht="14.25">
      <c r="A14" s="28" t="s">
        <v>66</v>
      </c>
      <c r="B14" s="12">
        <v>18.802747600000004</v>
      </c>
    </row>
    <row r="15" spans="1:2" ht="14.25">
      <c r="A15" s="28" t="s">
        <v>67</v>
      </c>
      <c r="B15" s="12">
        <v>13.806405600000001</v>
      </c>
    </row>
    <row r="16" spans="1:2" ht="14.25">
      <c r="A16" s="28" t="s">
        <v>68</v>
      </c>
      <c r="B16" s="12">
        <v>8.571706</v>
      </c>
    </row>
    <row r="17" spans="1:2" ht="14.25">
      <c r="A17" s="28" t="s">
        <v>69</v>
      </c>
      <c r="B17" s="12">
        <v>12.2937516</v>
      </c>
    </row>
    <row r="18" spans="1:2" ht="14.25">
      <c r="A18" s="28" t="s">
        <v>70</v>
      </c>
      <c r="B18" s="12">
        <v>150.211126</v>
      </c>
    </row>
    <row r="19" spans="1:2" ht="14.25">
      <c r="A19" s="28" t="s">
        <v>71</v>
      </c>
      <c r="B19" s="12">
        <v>62.8255628</v>
      </c>
    </row>
    <row r="20" spans="1:3" ht="14.25" customHeight="1">
      <c r="A20" s="34" t="s">
        <v>72</v>
      </c>
      <c r="B20" s="30">
        <v>-1.9618664000000001</v>
      </c>
      <c r="C20" s="16"/>
    </row>
    <row r="21" spans="223:232" ht="22.5" customHeight="1">
      <c r="HO21"/>
      <c r="HP21"/>
      <c r="HQ21"/>
      <c r="HR21"/>
      <c r="HS21"/>
      <c r="HT21"/>
      <c r="HU21"/>
      <c r="HV21"/>
      <c r="HW21"/>
      <c r="HX21"/>
    </row>
    <row r="22" spans="1:232" ht="14.25">
      <c r="A22" s="35" t="s">
        <v>73</v>
      </c>
      <c r="B22" s="191" t="s">
        <v>472</v>
      </c>
      <c r="HO22"/>
      <c r="HP22"/>
      <c r="HQ22"/>
      <c r="HR22"/>
      <c r="HS22"/>
      <c r="HT22"/>
      <c r="HU22"/>
      <c r="HV22"/>
      <c r="HW22"/>
      <c r="HX22"/>
    </row>
    <row r="23" spans="1:232" ht="14.25">
      <c r="A23" s="32" t="s">
        <v>74</v>
      </c>
      <c r="B23" s="36">
        <v>453.8745256</v>
      </c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</row>
    <row r="24" spans="1:232" ht="14.25">
      <c r="A24" s="28" t="s">
        <v>75</v>
      </c>
      <c r="B24" s="37">
        <v>3.6763381</v>
      </c>
      <c r="HM24"/>
      <c r="HN24"/>
      <c r="HO24"/>
      <c r="HP24"/>
      <c r="HQ24"/>
      <c r="HR24"/>
      <c r="HS24"/>
      <c r="HT24"/>
      <c r="HU24"/>
      <c r="HV24"/>
      <c r="HW24"/>
      <c r="HX24"/>
    </row>
    <row r="25" spans="1:232" ht="14.25">
      <c r="A25" s="28" t="s">
        <v>463</v>
      </c>
      <c r="B25" s="37">
        <v>96.58487881648733</v>
      </c>
      <c r="HM25"/>
      <c r="HN25"/>
      <c r="HO25"/>
      <c r="HP25"/>
      <c r="HQ25"/>
      <c r="HR25"/>
      <c r="HS25"/>
      <c r="HT25"/>
      <c r="HU25"/>
      <c r="HV25"/>
      <c r="HW25"/>
      <c r="HX25"/>
    </row>
    <row r="26" spans="1:232" ht="14.25">
      <c r="A26" s="35" t="s">
        <v>76</v>
      </c>
      <c r="B26" s="14"/>
      <c r="HM26"/>
      <c r="HN26"/>
      <c r="HO26"/>
      <c r="HP26"/>
      <c r="HQ26"/>
      <c r="HR26"/>
      <c r="HS26"/>
      <c r="HT26"/>
      <c r="HU26"/>
      <c r="HV26"/>
      <c r="HW26"/>
      <c r="HX26"/>
    </row>
    <row r="27" spans="1:232" ht="14.25">
      <c r="A27" s="28" t="s">
        <v>77</v>
      </c>
      <c r="B27" s="14">
        <v>11.118364266125624</v>
      </c>
      <c r="HM27"/>
      <c r="HN27"/>
      <c r="HO27"/>
      <c r="HP27"/>
      <c r="HQ27"/>
      <c r="HR27"/>
      <c r="HS27"/>
      <c r="HT27"/>
      <c r="HU27"/>
      <c r="HV27"/>
      <c r="HW27"/>
      <c r="HX27"/>
    </row>
    <row r="28" spans="1:232" ht="14.25">
      <c r="A28" s="28" t="s">
        <v>75</v>
      </c>
      <c r="B28" s="14">
        <v>9.29078911722003</v>
      </c>
      <c r="HM28"/>
      <c r="HN28"/>
      <c r="HO28"/>
      <c r="HP28"/>
      <c r="HQ28"/>
      <c r="HR28"/>
      <c r="HS28"/>
      <c r="HT28"/>
      <c r="HU28"/>
      <c r="HV28"/>
      <c r="HW28"/>
      <c r="HX28"/>
    </row>
    <row r="29" spans="1:232" ht="14.25">
      <c r="A29" s="34" t="s">
        <v>424</v>
      </c>
      <c r="B29" s="38">
        <v>-1.3822383590768226</v>
      </c>
      <c r="HM29"/>
      <c r="HN29"/>
      <c r="HO29"/>
      <c r="HP29"/>
      <c r="HQ29"/>
      <c r="HR29"/>
      <c r="HS29"/>
      <c r="HT29"/>
      <c r="HU29"/>
      <c r="HV29"/>
      <c r="HW29"/>
      <c r="HX29"/>
    </row>
    <row r="31" spans="1:4" ht="14.25">
      <c r="A31" s="275"/>
      <c r="B31" s="275"/>
      <c r="C31" s="275"/>
      <c r="D31" s="27"/>
    </row>
  </sheetData>
  <sheetProtection/>
  <mergeCells count="2">
    <mergeCell ref="A31:C3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Z53"/>
  <sheetViews>
    <sheetView zoomScalePageLayoutView="0" workbookViewId="0" topLeftCell="A1">
      <selection activeCell="C4" sqref="C4:C22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2" customWidth="1"/>
    <col min="5" max="5" width="8.50390625" style="0" customWidth="1"/>
    <col min="6" max="234" width="7.875" style="2" customWidth="1"/>
  </cols>
  <sheetData>
    <row r="1" spans="1:3" ht="14.25">
      <c r="A1" s="278" t="s">
        <v>78</v>
      </c>
      <c r="B1" s="278"/>
      <c r="C1" s="278"/>
    </row>
    <row r="2" spans="1:3" ht="33" customHeight="1">
      <c r="A2" s="279"/>
      <c r="B2" s="192" t="s">
        <v>472</v>
      </c>
      <c r="C2" s="39" t="s">
        <v>79</v>
      </c>
    </row>
    <row r="3" spans="1:3" ht="13.5" customHeight="1">
      <c r="A3" s="280"/>
      <c r="B3" s="40" t="s">
        <v>80</v>
      </c>
      <c r="C3" s="40" t="s">
        <v>81</v>
      </c>
    </row>
    <row r="4" spans="1:234" ht="14.25">
      <c r="A4" s="28" t="s">
        <v>82</v>
      </c>
      <c r="B4" s="36">
        <v>9.79434</v>
      </c>
      <c r="C4" s="33">
        <v>35.78951221175885</v>
      </c>
      <c r="HV4"/>
      <c r="HW4"/>
      <c r="HX4"/>
      <c r="HY4"/>
      <c r="HZ4"/>
    </row>
    <row r="5" spans="1:234" ht="14.25">
      <c r="A5" s="28" t="s">
        <v>83</v>
      </c>
      <c r="B5" s="37">
        <v>1.0302</v>
      </c>
      <c r="C5" s="12">
        <v>6.403635612476762</v>
      </c>
      <c r="HV5"/>
      <c r="HW5"/>
      <c r="HX5"/>
      <c r="HY5"/>
      <c r="HZ5"/>
    </row>
    <row r="6" spans="1:234" ht="14.25">
      <c r="A6" s="28" t="s">
        <v>84</v>
      </c>
      <c r="B6" s="37">
        <v>3.626</v>
      </c>
      <c r="C6" s="12">
        <v>7.698705001782116</v>
      </c>
      <c r="HV6"/>
      <c r="HW6"/>
      <c r="HX6"/>
      <c r="HY6"/>
      <c r="HZ6"/>
    </row>
    <row r="7" spans="1:234" ht="14.25">
      <c r="A7" s="28" t="s">
        <v>85</v>
      </c>
      <c r="B7" s="37">
        <v>575.87</v>
      </c>
      <c r="C7" s="12">
        <v>14.751713693607527</v>
      </c>
      <c r="HV7"/>
      <c r="HW7"/>
      <c r="HX7"/>
      <c r="HY7"/>
      <c r="HZ7"/>
    </row>
    <row r="8" spans="1:234" ht="14.25">
      <c r="A8" s="28" t="s">
        <v>86</v>
      </c>
      <c r="B8" s="37">
        <v>0.051748</v>
      </c>
      <c r="C8" s="12">
        <v>20.48428405122236</v>
      </c>
      <c r="HV8"/>
      <c r="HW8"/>
      <c r="HX8"/>
      <c r="HY8"/>
      <c r="HZ8"/>
    </row>
    <row r="9" spans="1:234" ht="14.25">
      <c r="A9" s="28" t="s">
        <v>87</v>
      </c>
      <c r="B9" s="37">
        <v>0.0447</v>
      </c>
      <c r="C9" s="12">
        <v>41.45569620253164</v>
      </c>
      <c r="HV9"/>
      <c r="HW9"/>
      <c r="HX9"/>
      <c r="HY9"/>
      <c r="HZ9"/>
    </row>
    <row r="10" spans="1:234" ht="14.25">
      <c r="A10" s="28" t="s">
        <v>88</v>
      </c>
      <c r="B10" s="37">
        <v>7.4781</v>
      </c>
      <c r="C10" s="12">
        <v>-8.416102286505094</v>
      </c>
      <c r="HV10"/>
      <c r="HW10"/>
      <c r="HX10"/>
      <c r="HY10"/>
      <c r="HZ10"/>
    </row>
    <row r="11" spans="1:234" ht="14.25">
      <c r="A11" s="28" t="s">
        <v>89</v>
      </c>
      <c r="B11" s="37">
        <v>38.258134000000005</v>
      </c>
      <c r="C11" s="12">
        <v>-34.55760820989359</v>
      </c>
      <c r="HV11"/>
      <c r="HW11"/>
      <c r="HX11"/>
      <c r="HY11"/>
      <c r="HZ11"/>
    </row>
    <row r="12" spans="1:234" ht="14.25">
      <c r="A12" s="28" t="s">
        <v>90</v>
      </c>
      <c r="B12" s="37">
        <v>285.599538</v>
      </c>
      <c r="C12" s="12">
        <v>2.8013566172735693</v>
      </c>
      <c r="HV12"/>
      <c r="HW12"/>
      <c r="HX12"/>
      <c r="HY12"/>
      <c r="HZ12"/>
    </row>
    <row r="13" spans="1:234" ht="14.25">
      <c r="A13" s="28" t="s">
        <v>91</v>
      </c>
      <c r="B13" s="37">
        <v>180.33026</v>
      </c>
      <c r="C13" s="12">
        <v>29.39821628335679</v>
      </c>
      <c r="HV13"/>
      <c r="HW13"/>
      <c r="HX13"/>
      <c r="HY13"/>
      <c r="HZ13"/>
    </row>
    <row r="14" spans="1:234" ht="14.25">
      <c r="A14" s="28" t="s">
        <v>92</v>
      </c>
      <c r="B14" s="37">
        <v>98.67372399999999</v>
      </c>
      <c r="C14" s="12">
        <v>11.399187370945185</v>
      </c>
      <c r="HV14"/>
      <c r="HW14"/>
      <c r="HX14"/>
      <c r="HY14"/>
      <c r="HZ14"/>
    </row>
    <row r="15" spans="1:234" ht="14.25">
      <c r="A15" s="28" t="s">
        <v>93</v>
      </c>
      <c r="B15" s="37">
        <v>18.2637</v>
      </c>
      <c r="C15" s="12">
        <v>-9.250499368956639</v>
      </c>
      <c r="HV15"/>
      <c r="HW15"/>
      <c r="HX15"/>
      <c r="HY15"/>
      <c r="HZ15"/>
    </row>
    <row r="16" spans="1:234" ht="14.25">
      <c r="A16" s="28" t="s">
        <v>94</v>
      </c>
      <c r="B16" s="37">
        <v>138.4532</v>
      </c>
      <c r="C16" s="12">
        <v>9.29900263511476</v>
      </c>
      <c r="HV16"/>
      <c r="HW16"/>
      <c r="HX16"/>
      <c r="HY16"/>
      <c r="HZ16"/>
    </row>
    <row r="17" spans="1:234" ht="14.25">
      <c r="A17" s="28" t="s">
        <v>95</v>
      </c>
      <c r="B17" s="37">
        <v>185.9836</v>
      </c>
      <c r="C17" s="12">
        <v>4.494913570591422</v>
      </c>
      <c r="HV17"/>
      <c r="HW17"/>
      <c r="HX17"/>
      <c r="HY17"/>
      <c r="HZ17"/>
    </row>
    <row r="18" spans="1:234" ht="14.25">
      <c r="A18" s="28" t="s">
        <v>96</v>
      </c>
      <c r="B18" s="37">
        <v>5.557230000000001</v>
      </c>
      <c r="C18" s="12">
        <v>3.951956243593301</v>
      </c>
      <c r="HV18"/>
      <c r="HW18"/>
      <c r="HX18"/>
      <c r="HY18"/>
      <c r="HZ18"/>
    </row>
    <row r="19" spans="1:234" ht="14.25">
      <c r="A19" s="28" t="s">
        <v>97</v>
      </c>
      <c r="B19" s="37">
        <v>173.1106</v>
      </c>
      <c r="C19" s="12">
        <v>-10.536186697633411</v>
      </c>
      <c r="HV19"/>
      <c r="HW19"/>
      <c r="HX19"/>
      <c r="HY19"/>
      <c r="HZ19"/>
    </row>
    <row r="20" spans="1:234" ht="14.25">
      <c r="A20" s="28" t="s">
        <v>98</v>
      </c>
      <c r="B20" s="37">
        <v>0.5525</v>
      </c>
      <c r="C20" s="12">
        <v>-6.561812954507019</v>
      </c>
      <c r="HV20"/>
      <c r="HW20"/>
      <c r="HX20"/>
      <c r="HY20"/>
      <c r="HZ20"/>
    </row>
    <row r="21" spans="1:234" ht="14.25">
      <c r="A21" s="28" t="s">
        <v>99</v>
      </c>
      <c r="B21" s="37">
        <v>6.2146</v>
      </c>
      <c r="C21" s="12">
        <v>9.296517762926484</v>
      </c>
      <c r="HV21"/>
      <c r="HW21"/>
      <c r="HX21"/>
      <c r="HY21"/>
      <c r="HZ21"/>
    </row>
    <row r="22" spans="1:234" ht="14.25">
      <c r="A22" s="19" t="s">
        <v>100</v>
      </c>
      <c r="B22" s="41">
        <v>1932.51</v>
      </c>
      <c r="C22" s="30">
        <v>17.539975549378696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C18"/>
  <sheetViews>
    <sheetView tabSelected="1" zoomScaleSheetLayoutView="100" zoomScalePageLayoutView="0" workbookViewId="0" topLeftCell="A1">
      <selection activeCell="A17" sqref="A17"/>
    </sheetView>
  </sheetViews>
  <sheetFormatPr defaultColWidth="9.00390625" defaultRowHeight="14.25"/>
  <cols>
    <col min="1" max="1" width="17.00390625" style="0" customWidth="1"/>
    <col min="2" max="2" width="12.125" style="2" customWidth="1"/>
    <col min="3" max="3" width="8.25390625" style="0" customWidth="1"/>
  </cols>
  <sheetData>
    <row r="1" spans="1:3" ht="14.25">
      <c r="A1" s="18" t="s">
        <v>101</v>
      </c>
      <c r="B1" s="5"/>
      <c r="C1" s="5"/>
    </row>
    <row r="2" spans="1:3" ht="14.25">
      <c r="A2" s="42"/>
      <c r="B2" s="281" t="s">
        <v>473</v>
      </c>
      <c r="C2" s="42" t="s">
        <v>102</v>
      </c>
    </row>
    <row r="3" spans="1:3" ht="14.25">
      <c r="A3" s="19"/>
      <c r="B3" s="282"/>
      <c r="C3" s="8" t="s">
        <v>103</v>
      </c>
    </row>
    <row r="4" spans="1:3" ht="14.25">
      <c r="A4" s="5" t="s">
        <v>104</v>
      </c>
      <c r="B4" s="21">
        <v>297.78805</v>
      </c>
      <c r="C4" s="14">
        <v>2.35</v>
      </c>
    </row>
    <row r="5" spans="1:3" ht="14.25">
      <c r="A5" s="43" t="s">
        <v>105</v>
      </c>
      <c r="B5" s="15">
        <v>72.17662</v>
      </c>
      <c r="C5" s="14">
        <v>6.91</v>
      </c>
    </row>
    <row r="6" spans="1:3" ht="14.25">
      <c r="A6" s="43" t="s">
        <v>106</v>
      </c>
      <c r="B6" s="37">
        <v>225.61142999999998</v>
      </c>
      <c r="C6" s="12">
        <v>0.98</v>
      </c>
    </row>
    <row r="7" spans="1:3" ht="14.25">
      <c r="A7" s="43" t="s">
        <v>107</v>
      </c>
      <c r="B7" s="37">
        <v>96.21337</v>
      </c>
      <c r="C7" s="12">
        <v>-10.95</v>
      </c>
    </row>
    <row r="8" spans="1:3" ht="14.25">
      <c r="A8" s="5" t="s">
        <v>108</v>
      </c>
      <c r="B8" s="37">
        <v>13.736989999999999</v>
      </c>
      <c r="C8" s="12">
        <v>60.17</v>
      </c>
    </row>
    <row r="9" spans="1:3" ht="14.25">
      <c r="A9" s="43" t="s">
        <v>105</v>
      </c>
      <c r="B9" s="37">
        <v>2.35322</v>
      </c>
      <c r="C9" s="12">
        <v>6.38</v>
      </c>
    </row>
    <row r="10" spans="1:3" ht="14.25">
      <c r="A10" s="43" t="s">
        <v>106</v>
      </c>
      <c r="B10" s="37">
        <v>11.38377</v>
      </c>
      <c r="C10" s="12">
        <v>78.87</v>
      </c>
    </row>
    <row r="11" spans="1:3" ht="14.25">
      <c r="A11" s="43" t="s">
        <v>107</v>
      </c>
      <c r="B11" s="37">
        <v>7.31867</v>
      </c>
      <c r="C11" s="12">
        <v>171.02</v>
      </c>
    </row>
    <row r="12" spans="1:3" ht="14.25">
      <c r="A12" s="45" t="s">
        <v>109</v>
      </c>
      <c r="B12" s="37">
        <v>1.0666799999999999</v>
      </c>
      <c r="C12" s="12">
        <v>-7.07</v>
      </c>
    </row>
    <row r="13" spans="1:3" ht="14.25">
      <c r="A13" s="43" t="s">
        <v>105</v>
      </c>
      <c r="B13" s="37">
        <v>0.26964</v>
      </c>
      <c r="C13" s="12">
        <v>25.63</v>
      </c>
    </row>
    <row r="14" spans="1:3" ht="14.25">
      <c r="A14" s="43" t="s">
        <v>106</v>
      </c>
      <c r="B14" s="37">
        <v>0.79704</v>
      </c>
      <c r="C14" s="12">
        <v>-14.59</v>
      </c>
    </row>
    <row r="15" spans="1:3" ht="14.25">
      <c r="A15" s="43" t="s">
        <v>107</v>
      </c>
      <c r="B15" s="37">
        <v>0.54862</v>
      </c>
      <c r="C15" s="12">
        <v>-20.14</v>
      </c>
    </row>
    <row r="16" spans="1:3" ht="14.25" customHeight="1">
      <c r="A16" s="28" t="s">
        <v>110</v>
      </c>
      <c r="B16" s="37">
        <v>12.71</v>
      </c>
      <c r="C16" s="44">
        <v>-0.42</v>
      </c>
    </row>
    <row r="17" spans="1:3" ht="14.25">
      <c r="A17" s="28" t="s">
        <v>516</v>
      </c>
      <c r="B17" s="21">
        <v>60.03244</v>
      </c>
      <c r="C17" s="12">
        <v>17.64</v>
      </c>
    </row>
    <row r="18" spans="1:3" ht="14.25">
      <c r="A18" s="34" t="s">
        <v>111</v>
      </c>
      <c r="B18" s="46">
        <v>24.95722</v>
      </c>
      <c r="C18" s="30">
        <v>-0.52</v>
      </c>
    </row>
  </sheetData>
  <sheetProtection/>
  <mergeCells count="1">
    <mergeCell ref="B2:B3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5"/>
  <dimension ref="A1:D27"/>
  <sheetViews>
    <sheetView zoomScaleSheetLayoutView="100" zoomScalePageLayoutView="0" workbookViewId="0" topLeftCell="A19">
      <selection activeCell="H43" sqref="H43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283" t="s">
        <v>112</v>
      </c>
      <c r="B1" s="283"/>
    </row>
    <row r="2" spans="1:2" ht="14.25">
      <c r="A2" s="47" t="s">
        <v>113</v>
      </c>
      <c r="B2" s="48" t="s">
        <v>474</v>
      </c>
    </row>
    <row r="3" spans="1:2" ht="14.25">
      <c r="A3" s="49"/>
      <c r="B3" s="50" t="s">
        <v>114</v>
      </c>
    </row>
    <row r="4" spans="1:2" ht="14.25">
      <c r="A4" s="51" t="s">
        <v>115</v>
      </c>
      <c r="B4" s="12">
        <v>12.7</v>
      </c>
    </row>
    <row r="5" spans="1:2" ht="14.25">
      <c r="A5" s="52" t="s">
        <v>454</v>
      </c>
      <c r="B5" s="12">
        <v>13.9</v>
      </c>
    </row>
    <row r="6" spans="1:2" ht="14.25">
      <c r="A6" s="52" t="s">
        <v>455</v>
      </c>
      <c r="B6" s="12">
        <v>6</v>
      </c>
    </row>
    <row r="7" spans="1:2" ht="14.25">
      <c r="A7" s="52" t="s">
        <v>456</v>
      </c>
      <c r="B7" s="12">
        <v>22.6</v>
      </c>
    </row>
    <row r="8" spans="1:2" ht="14.25">
      <c r="A8" s="52" t="s">
        <v>116</v>
      </c>
      <c r="B8" s="12"/>
    </row>
    <row r="9" spans="1:2" ht="14.25">
      <c r="A9" s="28" t="s">
        <v>117</v>
      </c>
      <c r="B9" s="12">
        <v>52.9</v>
      </c>
    </row>
    <row r="10" spans="1:2" ht="14.25">
      <c r="A10" s="52" t="s">
        <v>118</v>
      </c>
      <c r="B10" s="12">
        <v>-0.7</v>
      </c>
    </row>
    <row r="11" spans="1:2" ht="14.25">
      <c r="A11" s="52" t="s">
        <v>119</v>
      </c>
      <c r="B11" s="12">
        <v>21.3</v>
      </c>
    </row>
    <row r="12" spans="1:2" ht="14.25">
      <c r="A12" s="52" t="s">
        <v>120</v>
      </c>
      <c r="B12" s="12">
        <v>19.1</v>
      </c>
    </row>
    <row r="13" spans="1:2" ht="14.25">
      <c r="A13" s="52" t="s">
        <v>121</v>
      </c>
      <c r="B13" s="53"/>
    </row>
    <row r="14" spans="1:2" ht="14.25">
      <c r="A14" s="28" t="s">
        <v>122</v>
      </c>
      <c r="B14" s="53">
        <v>6.3</v>
      </c>
    </row>
    <row r="15" spans="1:2" ht="14.25">
      <c r="A15" s="28" t="s">
        <v>123</v>
      </c>
      <c r="B15" s="53">
        <v>22.2</v>
      </c>
    </row>
    <row r="16" spans="1:2" ht="14.25">
      <c r="A16" s="28" t="s">
        <v>124</v>
      </c>
      <c r="B16" s="53">
        <v>12.9</v>
      </c>
    </row>
    <row r="17" spans="1:2" ht="14.25">
      <c r="A17" s="28" t="s">
        <v>125</v>
      </c>
      <c r="B17" s="53"/>
    </row>
    <row r="18" spans="1:2" ht="14.25">
      <c r="A18" s="28" t="s">
        <v>126</v>
      </c>
      <c r="B18" s="53">
        <v>265.6</v>
      </c>
    </row>
    <row r="19" spans="1:2" ht="14.25">
      <c r="A19" s="28" t="s">
        <v>127</v>
      </c>
      <c r="B19" s="53">
        <v>12.2</v>
      </c>
    </row>
    <row r="20" spans="1:2" ht="14.25">
      <c r="A20" s="28" t="s">
        <v>128</v>
      </c>
      <c r="B20" s="53"/>
    </row>
    <row r="21" spans="1:2" ht="14.25">
      <c r="A21" s="28" t="s">
        <v>129</v>
      </c>
      <c r="B21" s="53">
        <v>-0.4</v>
      </c>
    </row>
    <row r="22" spans="1:2" ht="14.25">
      <c r="A22" s="28" t="s">
        <v>130</v>
      </c>
      <c r="B22" s="53">
        <v>11.1</v>
      </c>
    </row>
    <row r="23" spans="1:4" ht="14.25">
      <c r="A23" s="28" t="s">
        <v>131</v>
      </c>
      <c r="B23" s="53">
        <v>411.3</v>
      </c>
      <c r="D23" s="216"/>
    </row>
    <row r="24" spans="1:2" ht="14.25">
      <c r="A24" s="54" t="s">
        <v>132</v>
      </c>
      <c r="B24" s="53"/>
    </row>
    <row r="25" spans="1:2" ht="14.25">
      <c r="A25" s="28" t="s">
        <v>133</v>
      </c>
      <c r="B25" s="53">
        <v>15.2</v>
      </c>
    </row>
    <row r="26" spans="1:2" ht="14.25">
      <c r="A26" s="28" t="s">
        <v>134</v>
      </c>
      <c r="B26" s="53">
        <v>-6.2</v>
      </c>
    </row>
    <row r="27" spans="1:2" ht="14.25">
      <c r="A27" s="34" t="s">
        <v>135</v>
      </c>
      <c r="B27" s="55">
        <v>2.1</v>
      </c>
    </row>
  </sheetData>
  <sheetProtection/>
  <mergeCells count="1">
    <mergeCell ref="A1:B1"/>
  </mergeCells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6"/>
  <dimension ref="A1:B13"/>
  <sheetViews>
    <sheetView zoomScaleSheetLayoutView="100" zoomScalePageLayoutView="0" workbookViewId="0" topLeftCell="A1">
      <selection activeCell="B20" sqref="B20"/>
    </sheetView>
  </sheetViews>
  <sheetFormatPr defaultColWidth="9.00390625" defaultRowHeight="14.25"/>
  <cols>
    <col min="1" max="1" width="25.125" style="0" customWidth="1"/>
    <col min="2" max="2" width="13.875" style="2" customWidth="1"/>
  </cols>
  <sheetData>
    <row r="1" spans="1:2" ht="14.25">
      <c r="A1" s="56" t="s">
        <v>136</v>
      </c>
      <c r="B1" s="258"/>
    </row>
    <row r="2" spans="1:2" ht="15.75" customHeight="1">
      <c r="A2" s="57"/>
      <c r="B2" s="48" t="s">
        <v>474</v>
      </c>
    </row>
    <row r="3" spans="1:2" ht="15.75" customHeight="1">
      <c r="A3" s="56"/>
      <c r="B3" s="50" t="s">
        <v>114</v>
      </c>
    </row>
    <row r="4" spans="1:2" ht="15.75" customHeight="1">
      <c r="A4" s="32" t="s">
        <v>459</v>
      </c>
      <c r="B4" s="33">
        <v>22.3</v>
      </c>
    </row>
    <row r="5" spans="1:2" ht="15.75" customHeight="1">
      <c r="A5" s="58" t="s">
        <v>137</v>
      </c>
      <c r="B5" s="12">
        <v>-4.9</v>
      </c>
    </row>
    <row r="6" spans="1:2" ht="15.75" customHeight="1">
      <c r="A6" s="58" t="s">
        <v>138</v>
      </c>
      <c r="B6" s="200"/>
    </row>
    <row r="7" spans="1:2" ht="15.75" customHeight="1">
      <c r="A7" s="58" t="s">
        <v>460</v>
      </c>
      <c r="B7" s="200">
        <v>14.3</v>
      </c>
    </row>
    <row r="8" spans="1:2" ht="15.75" customHeight="1">
      <c r="A8" s="58" t="s">
        <v>139</v>
      </c>
      <c r="B8" s="200">
        <v>-32.5</v>
      </c>
    </row>
    <row r="9" spans="1:2" ht="15.75" customHeight="1">
      <c r="A9" s="58" t="s">
        <v>140</v>
      </c>
      <c r="B9" s="200">
        <v>9.6</v>
      </c>
    </row>
    <row r="10" spans="1:2" ht="15.75" customHeight="1">
      <c r="A10" s="58" t="s">
        <v>139</v>
      </c>
      <c r="B10" s="200">
        <v>-29.7</v>
      </c>
    </row>
    <row r="11" spans="1:2" ht="15.75" customHeight="1">
      <c r="A11" s="58" t="s">
        <v>141</v>
      </c>
      <c r="B11" s="200"/>
    </row>
    <row r="12" spans="1:2" ht="15.75" customHeight="1">
      <c r="A12" s="58" t="s">
        <v>461</v>
      </c>
      <c r="B12" s="200">
        <v>40.6</v>
      </c>
    </row>
    <row r="13" spans="1:2" ht="15.75" customHeight="1">
      <c r="A13" s="34" t="s">
        <v>142</v>
      </c>
      <c r="B13" s="201">
        <v>83.9</v>
      </c>
    </row>
  </sheetData>
  <sheetProtection/>
  <printOptions/>
  <pageMargins left="0.747823152016467" right="0.747823152016467" top="0.9998749560258521" bottom="0.9998749560258521" header="0.49993747801292604" footer="0.49993747801292604"/>
  <pageSetup firstPageNumber="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ezstjj</Company>
  <TotalTime>1298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zhk</dc:creator>
  <cp:keywords/>
  <dc:description/>
  <cp:lastModifiedBy>Administrator</cp:lastModifiedBy>
  <cp:lastPrinted>2018-05-29T00:11:05Z</cp:lastPrinted>
  <dcterms:created xsi:type="dcterms:W3CDTF">2004-03-08T06:18:38Z</dcterms:created>
  <dcterms:modified xsi:type="dcterms:W3CDTF">2023-04-26T03:24:56Z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