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76" windowWidth="7455" windowHeight="10380" tabRatio="844" activeTab="8"/>
  </bookViews>
  <sheets>
    <sheet name="封面" sheetId="1" r:id="rId1"/>
    <sheet name="目录 " sheetId="2" r:id="rId2"/>
    <sheet name="1" sheetId="3" r:id="rId3"/>
    <sheet name="插1 " sheetId="4" r:id="rId4"/>
    <sheet name="插1（2）" sheetId="5" r:id="rId5"/>
    <sheet name="2" sheetId="6" r:id="rId6"/>
    <sheet name="3" sheetId="7" r:id="rId7"/>
    <sheet name="4" sheetId="8" r:id="rId8"/>
    <sheet name="插4" sheetId="9" r:id="rId9"/>
    <sheet name="5" sheetId="10" r:id="rId10"/>
    <sheet name="插5" sheetId="11" r:id="rId11"/>
    <sheet name="7" sheetId="12" r:id="rId12"/>
    <sheet name="8" sheetId="13" r:id="rId13"/>
    <sheet name="10" sheetId="14" r:id="rId14"/>
    <sheet name="11" sheetId="15" r:id="rId15"/>
    <sheet name="12" sheetId="16" r:id="rId16"/>
    <sheet name="14" sheetId="17" r:id="rId17"/>
    <sheet name="15" sheetId="18" r:id="rId18"/>
    <sheet name="插15" sheetId="19" r:id="rId19"/>
    <sheet name="16" sheetId="20" r:id="rId20"/>
    <sheet name="17" sheetId="21" r:id="rId21"/>
    <sheet name="插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插24" sheetId="29" r:id="rId29"/>
    <sheet name="26" sheetId="30" r:id="rId30"/>
    <sheet name="插26" sheetId="31" r:id="rId31"/>
    <sheet name="28" sheetId="32" r:id="rId32"/>
    <sheet name="29" sheetId="33" r:id="rId33"/>
    <sheet name="Sheet1" sheetId="34" r:id="rId34"/>
    <sheet name="30" sheetId="35" r:id="rId35"/>
    <sheet name="31" sheetId="36" r:id="rId36"/>
    <sheet name="32" sheetId="37" r:id="rId37"/>
    <sheet name="33" sheetId="38" r:id="rId38"/>
  </sheets>
  <externalReferences>
    <externalReference r:id="rId41"/>
    <externalReference r:id="rId42"/>
  </externalReferences>
  <definedNames>
    <definedName name="OLE_LINK1" localSheetId="2">'1'!$C$19</definedName>
    <definedName name="OLE_LINK1" localSheetId="3">'插1 '!$B$7</definedName>
  </definedNames>
  <calcPr fullCalcOnLoad="1"/>
</workbook>
</file>

<file path=xl/sharedStrings.xml><?xml version="1.0" encoding="utf-8"?>
<sst xmlns="http://schemas.openxmlformats.org/spreadsheetml/2006/main" count="935" uniqueCount="664">
  <si>
    <t>鄂州统计月报</t>
  </si>
  <si>
    <t xml:space="preserve">        鄂    州    市   统   计   局</t>
  </si>
  <si>
    <t xml:space="preserve">   编</t>
  </si>
  <si>
    <t xml:space="preserve"> 国 家 统 计 局 鄂 州 调 查 队</t>
  </si>
  <si>
    <t>目       录</t>
  </si>
  <si>
    <t>全市主要经济指标</t>
  </si>
  <si>
    <t>规模以上工业增加值</t>
  </si>
  <si>
    <t>主要工业产品产量</t>
  </si>
  <si>
    <t>工业效益数据</t>
  </si>
  <si>
    <t>固定资产投资</t>
  </si>
  <si>
    <t>投资施工项目情况</t>
  </si>
  <si>
    <t>各行业固定资产投资</t>
  </si>
  <si>
    <t>商品房建设与销售</t>
  </si>
  <si>
    <t>贸易外经</t>
  </si>
  <si>
    <t>财政</t>
  </si>
  <si>
    <t>金融</t>
  </si>
  <si>
    <t>市场主体发展情况</t>
  </si>
  <si>
    <t>工业生产者出厂价格指数</t>
  </si>
  <si>
    <t>区、街主要经济指标</t>
  </si>
  <si>
    <t>七大新区主要经济指标</t>
  </si>
  <si>
    <t>全省及市、州国民经济主要指标</t>
  </si>
  <si>
    <t>武汉城市圈主要经济指标</t>
  </si>
  <si>
    <t>增长速度</t>
  </si>
  <si>
    <t>（亿元）</t>
  </si>
  <si>
    <t>（%）</t>
  </si>
  <si>
    <t>一、鄂州市生产总值（GDP）</t>
  </si>
  <si>
    <t>二、规模以上工业增加值</t>
  </si>
  <si>
    <t>三、全社会用电量(亿千瓦时）</t>
  </si>
  <si>
    <t xml:space="preserve">    #工业用电量</t>
  </si>
  <si>
    <t>四、固定资产投资</t>
  </si>
  <si>
    <t>五、社会消费品零售总额</t>
  </si>
  <si>
    <t>七、实际利用外资(万美元）</t>
  </si>
  <si>
    <t>八、财政总收入</t>
  </si>
  <si>
    <t>九、月末金融机构存款余额</t>
  </si>
  <si>
    <t>十、居民消费价格总指数（%）</t>
  </si>
  <si>
    <t>规模以上工业增加值</t>
  </si>
  <si>
    <t>增长速度（％）</t>
  </si>
  <si>
    <t>规模以上工业增加值</t>
  </si>
  <si>
    <t xml:space="preserve">  #轻工业</t>
  </si>
  <si>
    <t xml:space="preserve">   重工业</t>
  </si>
  <si>
    <t xml:space="preserve">  #国有企业</t>
  </si>
  <si>
    <t xml:space="preserve">   集体企业</t>
  </si>
  <si>
    <t xml:space="preserve">   有限责任公司</t>
  </si>
  <si>
    <t xml:space="preserve">   股份有限公司</t>
  </si>
  <si>
    <t xml:space="preserve">   私营企业</t>
  </si>
  <si>
    <t xml:space="preserve">   港澳台投资企业</t>
  </si>
  <si>
    <t xml:space="preserve">   外商投资企业</t>
  </si>
  <si>
    <t xml:space="preserve">   其他企业</t>
  </si>
  <si>
    <t xml:space="preserve">   民营企业</t>
  </si>
  <si>
    <t xml:space="preserve">   中省企业</t>
  </si>
  <si>
    <t xml:space="preserve">   市直企业</t>
  </si>
  <si>
    <t xml:space="preserve">   区乡镇街企业</t>
  </si>
  <si>
    <t>总计</t>
  </si>
  <si>
    <t>增长速度（%）</t>
  </si>
  <si>
    <t>主要工业产品产量</t>
  </si>
  <si>
    <t>增长速度</t>
  </si>
  <si>
    <t>（万吨）</t>
  </si>
  <si>
    <t>（%）</t>
  </si>
  <si>
    <t>饲料</t>
  </si>
  <si>
    <t>食品添加剂</t>
  </si>
  <si>
    <t>纱</t>
  </si>
  <si>
    <t>服装（万件）</t>
  </si>
  <si>
    <t>化学药品原药</t>
  </si>
  <si>
    <t>中成药</t>
  </si>
  <si>
    <t>塑料制品</t>
  </si>
  <si>
    <t>硅酸盐水泥熟料</t>
  </si>
  <si>
    <t>水泥</t>
  </si>
  <si>
    <t>商品混凝土（万立方米）</t>
  </si>
  <si>
    <t>预应力混凝土桩</t>
  </si>
  <si>
    <t>耐火材料制品</t>
  </si>
  <si>
    <t>生铁</t>
  </si>
  <si>
    <t>粗钢</t>
  </si>
  <si>
    <t>铸钢件</t>
  </si>
  <si>
    <t>钢材</t>
  </si>
  <si>
    <t>模具</t>
  </si>
  <si>
    <t>民用钢质船舶（万载重吨）</t>
  </si>
  <si>
    <t>自来水生产量（万立方米）</t>
  </si>
  <si>
    <t xml:space="preserve"> （%）</t>
  </si>
  <si>
    <t>固定资产投资</t>
  </si>
  <si>
    <t xml:space="preserve"> </t>
  </si>
  <si>
    <t>（%）</t>
  </si>
  <si>
    <t>固定资产投资</t>
  </si>
  <si>
    <t xml:space="preserve">  1.按产业分</t>
  </si>
  <si>
    <t xml:space="preserve">       # 第一产业</t>
  </si>
  <si>
    <t xml:space="preserve">         第二产业</t>
  </si>
  <si>
    <t xml:space="preserve">             #工业</t>
  </si>
  <si>
    <t xml:space="preserve">         第三产业</t>
  </si>
  <si>
    <t xml:space="preserve">  2.按投资主体分</t>
  </si>
  <si>
    <t xml:space="preserve">        #国有</t>
  </si>
  <si>
    <t xml:space="preserve">         非国有</t>
  </si>
  <si>
    <t xml:space="preserve">           #民间投资</t>
  </si>
  <si>
    <t xml:space="preserve">  3.按隶属关系分 </t>
  </si>
  <si>
    <t xml:space="preserve">       #中央项目</t>
  </si>
  <si>
    <t xml:space="preserve">        地方项目</t>
  </si>
  <si>
    <t xml:space="preserve">  4.按建设性质分</t>
  </si>
  <si>
    <t xml:space="preserve">       #新建</t>
  </si>
  <si>
    <t xml:space="preserve">        扩建</t>
  </si>
  <si>
    <t xml:space="preserve">        改建和技术改造</t>
  </si>
  <si>
    <t xml:space="preserve">  5.按投资构成分</t>
  </si>
  <si>
    <t xml:space="preserve">       #建筑安装工程</t>
  </si>
  <si>
    <t xml:space="preserve">        设备、工器具购置</t>
  </si>
  <si>
    <t xml:space="preserve">        其他费用</t>
  </si>
  <si>
    <t>投资施工项目情况</t>
  </si>
  <si>
    <t xml:space="preserve">     #新开工项目个数</t>
  </si>
  <si>
    <t xml:space="preserve">   1.亿元以上项目情况</t>
  </si>
  <si>
    <t xml:space="preserve">       #本年新开工项目</t>
  </si>
  <si>
    <t xml:space="preserve">     完成投资额（亿元）</t>
  </si>
  <si>
    <t xml:space="preserve">  2.十亿元以上项目情况</t>
  </si>
  <si>
    <t xml:space="preserve">    完成投资额（亿元）</t>
  </si>
  <si>
    <t>各行业固定资产投资</t>
  </si>
  <si>
    <t xml:space="preserve"> </t>
  </si>
  <si>
    <r>
      <t>增长速度</t>
    </r>
  </si>
  <si>
    <t>(%)</t>
  </si>
  <si>
    <t xml:space="preserve">    全市总计</t>
  </si>
  <si>
    <t>农林牧渔业</t>
  </si>
  <si>
    <t>采矿业</t>
  </si>
  <si>
    <t>制造业</t>
  </si>
  <si>
    <t>电力、燃气及水的生产和供应业</t>
  </si>
  <si>
    <t>建筑业</t>
  </si>
  <si>
    <t>批发和零售业</t>
  </si>
  <si>
    <t>交通运输、仓储和邮政业</t>
  </si>
  <si>
    <t>住宿和餐饮业</t>
  </si>
  <si>
    <t>信息传输、计算机服务和软件业</t>
  </si>
  <si>
    <t>金融业</t>
  </si>
  <si>
    <t>房地产业</t>
  </si>
  <si>
    <t>租赁和商务服务业</t>
  </si>
  <si>
    <t>居民服务和其他服务业</t>
  </si>
  <si>
    <t>教育</t>
  </si>
  <si>
    <t>卫生和社会工作</t>
  </si>
  <si>
    <t>文化、体育和娱乐业</t>
  </si>
  <si>
    <t>公共管理、社会保障和社会组织</t>
  </si>
  <si>
    <t>商品房建设与销售</t>
  </si>
  <si>
    <t xml:space="preserve"> </t>
  </si>
  <si>
    <t>绝对量</t>
  </si>
  <si>
    <t xml:space="preserve">   商品房施工面积(万平方米)</t>
  </si>
  <si>
    <t xml:space="preserve">     住宅        </t>
  </si>
  <si>
    <t xml:space="preserve">   商品房竣工面积(万平方米)</t>
  </si>
  <si>
    <t xml:space="preserve">   商品房销售面积(万平方米)</t>
  </si>
  <si>
    <t xml:space="preserve">   商品房销售额（亿元）</t>
  </si>
  <si>
    <t>增长速度（%）</t>
  </si>
  <si>
    <t xml:space="preserve">   商品房施工面积</t>
  </si>
  <si>
    <t xml:space="preserve">   商品房竣工面积</t>
  </si>
  <si>
    <t xml:space="preserve">   商品房销售面积</t>
  </si>
  <si>
    <t xml:space="preserve">   商品房销售额</t>
  </si>
  <si>
    <t xml:space="preserve">     住宅        </t>
  </si>
  <si>
    <t>贸易外经</t>
  </si>
  <si>
    <t>增长速度（%）</t>
  </si>
  <si>
    <t xml:space="preserve"> 一、社会消费品零售总额</t>
  </si>
  <si>
    <t>二、对外贸易</t>
  </si>
  <si>
    <t>财政（一）</t>
  </si>
  <si>
    <t>增长速度（%）</t>
  </si>
  <si>
    <t>金融</t>
  </si>
  <si>
    <t>金融机构本外币信贷收支</t>
  </si>
  <si>
    <t>本期余额（亿元）</t>
  </si>
  <si>
    <t>比年初增减额（亿元）</t>
  </si>
  <si>
    <t>一、各项存款</t>
  </si>
  <si>
    <t xml:space="preserve"> #住户存款</t>
  </si>
  <si>
    <t xml:space="preserve">  非金融企业存款</t>
  </si>
  <si>
    <t xml:space="preserve">  广义政府存款</t>
  </si>
  <si>
    <t xml:space="preserve">  非银行业金融机构存款</t>
  </si>
  <si>
    <t>二、各项贷款</t>
  </si>
  <si>
    <t xml:space="preserve">  #住户贷款</t>
  </si>
  <si>
    <t xml:space="preserve">      短期贷款</t>
  </si>
  <si>
    <t xml:space="preserve">      中长期贷款</t>
  </si>
  <si>
    <t xml:space="preserve">   非金融企业及机关团体贷款</t>
  </si>
  <si>
    <t xml:space="preserve">      票据融资</t>
  </si>
  <si>
    <t>市场主体发展情况</t>
  </si>
  <si>
    <t>单位</t>
  </si>
  <si>
    <t>增减（%）</t>
  </si>
  <si>
    <t xml:space="preserve">  总            计</t>
  </si>
  <si>
    <t>户</t>
  </si>
  <si>
    <t>一、内资企业</t>
  </si>
  <si>
    <t xml:space="preserve">    企业总数*</t>
  </si>
  <si>
    <t xml:space="preserve">    注册资本（金）总数*</t>
  </si>
  <si>
    <t>亿元</t>
  </si>
  <si>
    <t xml:space="preserve">    新登记数</t>
  </si>
  <si>
    <t xml:space="preserve">    新登记注册资本（金）数</t>
  </si>
  <si>
    <t>二、外商投资企业</t>
  </si>
  <si>
    <t xml:space="preserve">    注册资本总数*</t>
  </si>
  <si>
    <t>万美元</t>
  </si>
  <si>
    <t xml:space="preserve">    新登记数（法人企业）</t>
  </si>
  <si>
    <t xml:space="preserve">    新登记注册资本数</t>
  </si>
  <si>
    <t>三、私营企业</t>
  </si>
  <si>
    <t>四、个体工商户</t>
  </si>
  <si>
    <t xml:space="preserve">    个体工商户总数*</t>
  </si>
  <si>
    <t xml:space="preserve">    资本数额*</t>
  </si>
  <si>
    <t xml:space="preserve">    新登记资本数额</t>
  </si>
  <si>
    <t>五、农民专业合作社</t>
  </si>
  <si>
    <t xml:space="preserve">    农民专业合作社总数*</t>
  </si>
  <si>
    <t xml:space="preserve">    出资总额*</t>
  </si>
  <si>
    <t xml:space="preserve">    新登记出资总额</t>
  </si>
  <si>
    <t>亿元</t>
  </si>
  <si>
    <t>注：本表中（*）均与上年年底相比。</t>
  </si>
  <si>
    <t>一、居民消费价格总指数</t>
  </si>
  <si>
    <t>二、商品零售价格总指数</t>
  </si>
  <si>
    <t xml:space="preserve"> </t>
  </si>
  <si>
    <t>工业生产者出厂价格指数</t>
  </si>
  <si>
    <t>工业生产者出厂价格总指数</t>
  </si>
  <si>
    <t xml:space="preserve">  1、黑色金属矿采选业</t>
  </si>
  <si>
    <t xml:space="preserve">  2、农副食品加工业</t>
  </si>
  <si>
    <t xml:space="preserve">  3、化学原料和化学制品业</t>
  </si>
  <si>
    <t xml:space="preserve">  4、医药制造业</t>
  </si>
  <si>
    <t xml:space="preserve">  5、橡胶和塑料制品业</t>
  </si>
  <si>
    <t xml:space="preserve">  6、非金属矿物制品业</t>
  </si>
  <si>
    <t xml:space="preserve">  8、金属制品业</t>
  </si>
  <si>
    <t xml:space="preserve">  9、通用设备制造业</t>
  </si>
  <si>
    <t xml:space="preserve">  10、电气机械和器材制造业</t>
  </si>
  <si>
    <t xml:space="preserve">  11、计算机、通信和其他设备制造业</t>
  </si>
  <si>
    <t xml:space="preserve">  12、电力、热力生产和供应业</t>
  </si>
  <si>
    <t>区、街主要经济指标（一）</t>
  </si>
  <si>
    <t>规模以上工业增加值</t>
  </si>
  <si>
    <t>全      市</t>
  </si>
  <si>
    <t>鄂  城  区</t>
  </si>
  <si>
    <t>华  容  区</t>
  </si>
  <si>
    <t>梁 子湖 区</t>
  </si>
  <si>
    <t>葛店开发区</t>
  </si>
  <si>
    <t>鄂州开发区</t>
  </si>
  <si>
    <t>凤 凰 街 道</t>
  </si>
  <si>
    <t>—</t>
  </si>
  <si>
    <t>古 楼 街 道</t>
  </si>
  <si>
    <t>西 山 街 道</t>
  </si>
  <si>
    <t>固定资产投资</t>
  </si>
  <si>
    <r>
      <t xml:space="preserve">  </t>
    </r>
    <r>
      <rPr>
        <b/>
        <sz val="10"/>
        <rFont val="宋体"/>
        <family val="0"/>
      </rPr>
      <t>（％）</t>
    </r>
  </si>
  <si>
    <t>区、街主要经济指标（二）</t>
  </si>
  <si>
    <t>财政总收入</t>
  </si>
  <si>
    <t>（万元）</t>
  </si>
  <si>
    <t>（％）</t>
  </si>
  <si>
    <t>全  市</t>
  </si>
  <si>
    <t>鄂城区</t>
  </si>
  <si>
    <t>华容区</t>
  </si>
  <si>
    <t>梁子湖区</t>
  </si>
  <si>
    <t>限上社会消费品零售总额</t>
  </si>
  <si>
    <r>
      <t xml:space="preserve">  </t>
    </r>
    <r>
      <rPr>
        <b/>
        <sz val="10"/>
        <rFont val="宋体"/>
        <family val="0"/>
      </rPr>
      <t>（％）</t>
    </r>
  </si>
  <si>
    <t>七大新区主要经济指标（一）</t>
  </si>
  <si>
    <t>规模以上工业增加值</t>
  </si>
  <si>
    <r>
      <t xml:space="preserve">  </t>
    </r>
    <r>
      <rPr>
        <b/>
        <sz val="10"/>
        <rFont val="宋体"/>
        <family val="0"/>
      </rPr>
      <t>（％）</t>
    </r>
  </si>
  <si>
    <t>合  计</t>
  </si>
  <si>
    <t>鄂城新区</t>
  </si>
  <si>
    <t>花湖新区</t>
  </si>
  <si>
    <t>红莲湖新区</t>
  </si>
  <si>
    <t>三江港新区</t>
  </si>
  <si>
    <t>梧桐湖新区</t>
  </si>
  <si>
    <t>七大新区主要经济指标（二）</t>
  </si>
  <si>
    <t>限上社会消费品零售总额</t>
  </si>
  <si>
    <r>
      <t xml:space="preserve">  </t>
    </r>
    <r>
      <rPr>
        <b/>
        <sz val="10"/>
        <rFont val="宋体"/>
        <family val="0"/>
      </rPr>
      <t>（％）</t>
    </r>
  </si>
  <si>
    <t>—</t>
  </si>
  <si>
    <t>—</t>
  </si>
  <si>
    <t>税收收入</t>
  </si>
  <si>
    <t xml:space="preserve"> 增长速度</t>
  </si>
  <si>
    <t>速度位次</t>
  </si>
  <si>
    <t>（亿元）</t>
  </si>
  <si>
    <t>全    省</t>
  </si>
  <si>
    <t>＃武汉市</t>
  </si>
  <si>
    <t xml:space="preserve">  鄂州市</t>
  </si>
  <si>
    <t>规上工业增加值增长速度</t>
  </si>
  <si>
    <t>—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</si>
  <si>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</si>
  <si>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</si>
  <si>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</si>
  <si>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</si>
  <si>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</si>
  <si>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</si>
  <si>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</si>
  <si>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</si>
  <si>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</si>
  <si>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</si>
  <si>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</si>
  <si>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</si>
  <si>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</si>
  <si>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</si>
  <si>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固定资产投资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</si>
  <si>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</si>
  <si>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</si>
  <si>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</si>
  <si>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</si>
  <si>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</si>
  <si>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</si>
  <si>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</si>
  <si>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</si>
  <si>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</si>
  <si>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</si>
  <si>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</si>
  <si>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</si>
  <si>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</si>
  <si>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</si>
  <si>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社会消费品零售总额</t>
  </si>
  <si>
    <t xml:space="preserve"> 速度位次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</si>
  <si>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</si>
  <si>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</si>
  <si>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</si>
  <si>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</si>
  <si>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</si>
  <si>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</si>
  <si>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</si>
  <si>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</si>
  <si>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</si>
  <si>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</si>
  <si>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</si>
  <si>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</si>
  <si>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</si>
  <si>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</si>
  <si>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地方公共财政预算收入</t>
  </si>
  <si>
    <t>（％）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</si>
  <si>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</si>
  <si>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</si>
  <si>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</si>
  <si>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</si>
  <si>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</si>
  <si>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</si>
  <si>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</si>
  <si>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</si>
  <si>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</si>
  <si>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</si>
  <si>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</si>
  <si>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</si>
  <si>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</si>
  <si>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</t>
    </r>
    <r>
      <rPr>
        <sz val="10"/>
        <rFont val="宋体"/>
        <family val="0"/>
      </rPr>
      <t>天门市</t>
    </r>
  </si>
  <si>
    <t>增长速度</t>
  </si>
  <si>
    <t>（亿千瓦时）</t>
  </si>
  <si>
    <t xml:space="preserve"> 武汉城市圈主要经济指标（一）</t>
  </si>
  <si>
    <t>规上工业增加值</t>
  </si>
  <si>
    <t xml:space="preserve"> （％）</t>
  </si>
  <si>
    <t>武汉城市圈合计</t>
  </si>
  <si>
    <t>—</t>
  </si>
  <si>
    <t>＃武汉市</t>
  </si>
  <si>
    <t xml:space="preserve">  黄石市</t>
  </si>
  <si>
    <t xml:space="preserve">  鄂州市</t>
  </si>
  <si>
    <t xml:space="preserve">  孝感市</t>
  </si>
  <si>
    <t xml:space="preserve">  黄冈市</t>
  </si>
  <si>
    <t xml:space="preserve">  咸宁市</t>
  </si>
  <si>
    <t xml:space="preserve">  仙桃市</t>
  </si>
  <si>
    <t xml:space="preserve">  潜江市</t>
  </si>
  <si>
    <t xml:space="preserve">  天门市</t>
  </si>
  <si>
    <t xml:space="preserve"> </t>
  </si>
  <si>
    <t>地方公共财政预算收入</t>
  </si>
  <si>
    <t xml:space="preserve"> 武汉城市圈国民经济主要指标（二）</t>
  </si>
  <si>
    <t>固定资产投资</t>
  </si>
  <si>
    <t>—</t>
  </si>
  <si>
    <t xml:space="preserve"> </t>
  </si>
  <si>
    <t xml:space="preserve"> </t>
  </si>
  <si>
    <t xml:space="preserve"> </t>
  </si>
  <si>
    <t xml:space="preserve">    #进口</t>
  </si>
  <si>
    <t xml:space="preserve">     出口</t>
  </si>
  <si>
    <t>六、进出口总值</t>
  </si>
  <si>
    <t>全省分地区工业用电量</t>
  </si>
  <si>
    <t xml:space="preserve">   外商实际到资（万美元）</t>
  </si>
  <si>
    <t xml:space="preserve">   海关出口总值（万美元）</t>
  </si>
  <si>
    <t>（上年同期=100）</t>
  </si>
  <si>
    <t xml:space="preserve">    荆门市</t>
  </si>
  <si>
    <t xml:space="preserve">    孝感市</t>
  </si>
  <si>
    <t xml:space="preserve">    荆州市</t>
  </si>
  <si>
    <t xml:space="preserve">    黄冈市</t>
  </si>
  <si>
    <t xml:space="preserve">    咸宁市</t>
  </si>
  <si>
    <t xml:space="preserve">    随州市</t>
  </si>
  <si>
    <t xml:space="preserve">    仙桃市</t>
  </si>
  <si>
    <t xml:space="preserve">    潜江市</t>
  </si>
  <si>
    <t xml:space="preserve">    天门市</t>
  </si>
  <si>
    <t>财政总收入</t>
  </si>
  <si>
    <t>（%）</t>
  </si>
  <si>
    <t>（亿元）</t>
  </si>
  <si>
    <t>全   市</t>
  </si>
  <si>
    <t>科学研究、技术服务和地质勘查业</t>
  </si>
  <si>
    <t>水利、环境和公共设施管理业</t>
  </si>
  <si>
    <t>武汉城市圈合计</t>
  </si>
  <si>
    <t>居民消费价格指数</t>
  </si>
  <si>
    <t xml:space="preserve">   #地方公共财政预算收入</t>
  </si>
  <si>
    <t xml:space="preserve">     #税收收入</t>
  </si>
  <si>
    <t xml:space="preserve">   地方财政支出</t>
  </si>
  <si>
    <t xml:space="preserve">  7、黑色金属冶炼和压延业</t>
  </si>
  <si>
    <r>
      <t>全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市</t>
    </r>
  </si>
  <si>
    <t>全省及市、州国民经济主要指标（三）</t>
  </si>
  <si>
    <t>国际组织</t>
  </si>
  <si>
    <t xml:space="preserve"> </t>
  </si>
  <si>
    <r>
      <t xml:space="preserve">             #制造业投资</t>
    </r>
  </si>
  <si>
    <r>
      <t xml:space="preserve">              基础设施投资</t>
    </r>
  </si>
  <si>
    <r>
      <t xml:space="preserve">              房地产开发投资</t>
    </r>
  </si>
  <si>
    <t>增长速度（％）</t>
  </si>
  <si>
    <t xml:space="preserve">    施工项目总数（个）</t>
  </si>
  <si>
    <t xml:space="preserve">     施工项目个数（个）</t>
  </si>
  <si>
    <t xml:space="preserve">    施工项目个数（个）</t>
  </si>
  <si>
    <t>—</t>
  </si>
  <si>
    <t>全省及市、州国民经济主要指标（五）</t>
  </si>
  <si>
    <t>注：按国家统计制度规定，规模以上工业增加值、固定资产投资不公布总量。</t>
  </si>
  <si>
    <t>注：本表中数据为全省统一价格指数。</t>
  </si>
  <si>
    <t xml:space="preserve">   月末金融机构贷款余额</t>
  </si>
  <si>
    <t xml:space="preserve">    鄂州市</t>
  </si>
  <si>
    <t xml:space="preserve">全省及市、州国民经济主要指标（一） </t>
  </si>
  <si>
    <t>全省及市、州国民经济主要指标（四）</t>
  </si>
  <si>
    <t>全省及市、州国民经济主要指标（六）</t>
  </si>
  <si>
    <t>工业生产者购进价格总指数</t>
  </si>
  <si>
    <r>
      <t xml:space="preserve">    </t>
    </r>
    <r>
      <rPr>
        <sz val="10"/>
        <rFont val="宋体"/>
        <family val="0"/>
      </rPr>
      <t>神农架林区</t>
    </r>
  </si>
  <si>
    <t>＃武汉市</t>
  </si>
  <si>
    <r>
      <t xml:space="preserve">      </t>
    </r>
    <r>
      <rPr>
        <sz val="10"/>
        <rFont val="宋体"/>
        <family val="0"/>
      </rPr>
      <t>神农架林区</t>
    </r>
  </si>
  <si>
    <r>
      <t xml:space="preserve">           </t>
    </r>
    <r>
      <rPr>
        <sz val="10"/>
        <rFont val="宋体"/>
        <family val="0"/>
      </rPr>
      <t>黄石市</t>
    </r>
    <r>
      <rPr>
        <sz val="10"/>
        <rFont val="Times New Roman"/>
        <family val="1"/>
      </rPr>
      <t xml:space="preserve">    </t>
    </r>
  </si>
  <si>
    <r>
      <t xml:space="preserve">           </t>
    </r>
    <r>
      <rPr>
        <sz val="10"/>
        <rFont val="宋体"/>
        <family val="0"/>
      </rPr>
      <t>十堰市</t>
    </r>
  </si>
  <si>
    <r>
      <t xml:space="preserve">           </t>
    </r>
    <r>
      <rPr>
        <sz val="10"/>
        <rFont val="宋体"/>
        <family val="0"/>
      </rPr>
      <t>宜昌市</t>
    </r>
  </si>
  <si>
    <r>
      <t xml:space="preserve">       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</si>
  <si>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神农架林区</t>
    </r>
  </si>
  <si>
    <r>
      <t xml:space="preserve">           </t>
    </r>
    <r>
      <rPr>
        <b/>
        <sz val="10"/>
        <rFont val="宋体"/>
        <family val="0"/>
      </rPr>
      <t>鄂州市</t>
    </r>
  </si>
  <si>
    <r>
      <t xml:space="preserve">           </t>
    </r>
    <r>
      <rPr>
        <sz val="10"/>
        <rFont val="宋体"/>
        <family val="0"/>
      </rPr>
      <t>荆门市</t>
    </r>
  </si>
  <si>
    <r>
      <t xml:space="preserve">           </t>
    </r>
    <r>
      <rPr>
        <sz val="10"/>
        <rFont val="宋体"/>
        <family val="0"/>
      </rPr>
      <t>孝感市</t>
    </r>
  </si>
  <si>
    <r>
      <t xml:space="preserve">           </t>
    </r>
    <r>
      <rPr>
        <sz val="10"/>
        <rFont val="宋体"/>
        <family val="0"/>
      </rPr>
      <t>荆州市</t>
    </r>
  </si>
  <si>
    <r>
      <t xml:space="preserve">           </t>
    </r>
    <r>
      <rPr>
        <sz val="10"/>
        <rFont val="宋体"/>
        <family val="0"/>
      </rPr>
      <t>黄冈市</t>
    </r>
  </si>
  <si>
    <r>
      <t xml:space="preserve">           </t>
    </r>
    <r>
      <rPr>
        <sz val="10"/>
        <rFont val="宋体"/>
        <family val="0"/>
      </rPr>
      <t>咸宁市</t>
    </r>
  </si>
  <si>
    <r>
      <t xml:space="preserve">            </t>
    </r>
    <r>
      <rPr>
        <sz val="10"/>
        <rFont val="宋体"/>
        <family val="0"/>
      </rPr>
      <t>随州市</t>
    </r>
  </si>
  <si>
    <r>
      <t xml:space="preserve">           </t>
    </r>
    <r>
      <rPr>
        <sz val="10"/>
        <rFont val="宋体"/>
        <family val="0"/>
      </rPr>
      <t>恩施州</t>
    </r>
  </si>
  <si>
    <r>
      <t xml:space="preserve">           </t>
    </r>
    <r>
      <rPr>
        <sz val="10"/>
        <rFont val="宋体"/>
        <family val="0"/>
      </rPr>
      <t>仙桃市</t>
    </r>
  </si>
  <si>
    <r>
      <t xml:space="preserve">           </t>
    </r>
    <r>
      <rPr>
        <sz val="10"/>
        <rFont val="宋体"/>
        <family val="0"/>
      </rPr>
      <t>潜江市</t>
    </r>
  </si>
  <si>
    <r>
      <t xml:space="preserve">           </t>
    </r>
    <r>
      <rPr>
        <sz val="10"/>
        <rFont val="宋体"/>
        <family val="0"/>
      </rPr>
      <t>天门市</t>
    </r>
  </si>
  <si>
    <r>
      <t xml:space="preserve">       </t>
    </r>
    <r>
      <rPr>
        <sz val="10"/>
        <rFont val="宋体"/>
        <family val="0"/>
      </rPr>
      <t>神农架林区</t>
    </r>
  </si>
  <si>
    <t xml:space="preserve">  ＃武汉市</t>
  </si>
  <si>
    <t xml:space="preserve">  全    省</t>
  </si>
  <si>
    <r>
      <t xml:space="preserve">    </t>
    </r>
    <r>
      <rPr>
        <b/>
        <sz val="10"/>
        <rFont val="宋体"/>
        <family val="0"/>
      </rPr>
      <t>鄂州市</t>
    </r>
  </si>
  <si>
    <t xml:space="preserve">    恩施州</t>
  </si>
  <si>
    <t xml:space="preserve">   #武汉市</t>
  </si>
  <si>
    <t xml:space="preserve">    黄石市    </t>
  </si>
  <si>
    <t xml:space="preserve">    十堰市</t>
  </si>
  <si>
    <t xml:space="preserve">    宜昌市</t>
  </si>
  <si>
    <t xml:space="preserve">    襄阳市</t>
  </si>
  <si>
    <t>全社会用电量</t>
  </si>
  <si>
    <t>全社会用电总计</t>
  </si>
  <si>
    <t xml:space="preserve">  第一产业</t>
  </si>
  <si>
    <t xml:space="preserve">  第二产业</t>
  </si>
  <si>
    <t xml:space="preserve">   #工业</t>
  </si>
  <si>
    <t xml:space="preserve">      化学原料和化学制品制造业</t>
  </si>
  <si>
    <t xml:space="preserve">      非金属矿物制品业</t>
  </si>
  <si>
    <t xml:space="preserve">      黑色金属冶炼和压延加工业</t>
  </si>
  <si>
    <t xml:space="preserve">      电力、热力生产和供应业</t>
  </si>
  <si>
    <t xml:space="preserve">    建筑业</t>
  </si>
  <si>
    <t xml:space="preserve">  第三产业</t>
  </si>
  <si>
    <t xml:space="preserve">   #交通运输、仓储和邮政业</t>
  </si>
  <si>
    <t xml:space="preserve">    信息传输、软件和信息技术服务业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</si>
  <si>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</si>
  <si>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</si>
  <si>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</si>
  <si>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</si>
  <si>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租赁和商务服务业</t>
  </si>
  <si>
    <t xml:space="preserve">    公共服务及管理组织</t>
  </si>
  <si>
    <t xml:space="preserve">  城乡居民生活用电合计</t>
  </si>
  <si>
    <t xml:space="preserve">   #城镇居民</t>
  </si>
  <si>
    <t xml:space="preserve">    乡村居民</t>
  </si>
  <si>
    <t>增速
（%）</t>
  </si>
  <si>
    <t xml:space="preserve">     #黑色金属矿采选业</t>
  </si>
  <si>
    <t xml:space="preserve">      医药制造业</t>
  </si>
  <si>
    <t xml:space="preserve">      橡胶和塑料制品业</t>
  </si>
  <si>
    <t xml:space="preserve">      金属制品业</t>
  </si>
  <si>
    <t>市、州地区生产总值</t>
  </si>
  <si>
    <t xml:space="preserve">全省及市、州国民经济主要指标（二） </t>
  </si>
  <si>
    <t>全省及市、州国民经济主要指标（七）</t>
  </si>
  <si>
    <t>居民消费价格指数</t>
  </si>
  <si>
    <t>地方财政总收入</t>
  </si>
  <si>
    <t>地方公共预算收入</t>
  </si>
  <si>
    <t xml:space="preserve">  一、税收收入</t>
  </si>
  <si>
    <t xml:space="preserve">  二、非税收入</t>
  </si>
  <si>
    <t xml:space="preserve">     专项收入</t>
  </si>
  <si>
    <t xml:space="preserve">     行政性收费</t>
  </si>
  <si>
    <t xml:space="preserve">     罚没收入</t>
  </si>
  <si>
    <t xml:space="preserve">     国有资本经营收入</t>
  </si>
  <si>
    <t xml:space="preserve">     其他收入</t>
  </si>
  <si>
    <t>　　  增值税(含营业税）</t>
  </si>
  <si>
    <t>　 　 企业所得税</t>
  </si>
  <si>
    <t>　  　个人所得税</t>
  </si>
  <si>
    <t>　  　资源税</t>
  </si>
  <si>
    <t>　  　城市维护建设税</t>
  </si>
  <si>
    <t>　  　房产税</t>
  </si>
  <si>
    <t>　  　印花税</t>
  </si>
  <si>
    <t>　  　城镇土地使用税</t>
  </si>
  <si>
    <t>　  　土地增值税</t>
  </si>
  <si>
    <t>　　  车船使用和牌照税</t>
  </si>
  <si>
    <t xml:space="preserve">      环保税</t>
  </si>
  <si>
    <t>　　  耕地占用税</t>
  </si>
  <si>
    <t>　  　契税</t>
  </si>
  <si>
    <t>财政支出合计</t>
  </si>
  <si>
    <t>一般公共服务</t>
  </si>
  <si>
    <t>财政（二）</t>
  </si>
  <si>
    <t>公共安全</t>
  </si>
  <si>
    <t>教育</t>
  </si>
  <si>
    <t>科学技术</t>
  </si>
  <si>
    <t>文化体育与传媒</t>
  </si>
  <si>
    <t>社会保障和就业</t>
  </si>
  <si>
    <t>医疗卫生和计划生育</t>
  </si>
  <si>
    <t>节能环保</t>
  </si>
  <si>
    <t>城乡社区事务</t>
  </si>
  <si>
    <t>农林水事务</t>
  </si>
  <si>
    <t>交通运输</t>
  </si>
  <si>
    <t>商业服务业等事务</t>
  </si>
  <si>
    <t>国土资源气象等事务</t>
  </si>
  <si>
    <t>住房保障支出</t>
  </si>
  <si>
    <t>粮油物资储备等管理事务</t>
  </si>
  <si>
    <t>资源勘探电力信息等事务</t>
  </si>
  <si>
    <t>财政支出</t>
  </si>
  <si>
    <t>财政收入</t>
  </si>
  <si>
    <t xml:space="preserve">     国有资源(资产)有偿使用</t>
  </si>
  <si>
    <t xml:space="preserve">     政府性住房基金</t>
  </si>
  <si>
    <t>二〇一八年七月</t>
  </si>
  <si>
    <t>1-6月</t>
  </si>
  <si>
    <t xml:space="preserve">       (二季度）</t>
  </si>
  <si>
    <r>
      <t>1-</t>
    </r>
    <r>
      <rPr>
        <b/>
        <sz val="10"/>
        <rFont val="宋体"/>
        <family val="0"/>
      </rPr>
      <t>6月</t>
    </r>
  </si>
  <si>
    <t>1-6月增长速度</t>
  </si>
  <si>
    <r>
      <t>1-</t>
    </r>
    <r>
      <rPr>
        <b/>
        <sz val="10"/>
        <rFont val="宋体"/>
        <family val="0"/>
      </rPr>
      <t>6月     （亿元）</t>
    </r>
  </si>
  <si>
    <r>
      <t>1-</t>
    </r>
    <r>
      <rPr>
        <b/>
        <sz val="10"/>
        <rFont val="宋体"/>
        <family val="0"/>
      </rPr>
      <t>6月
（亿元）</t>
    </r>
  </si>
  <si>
    <t>1-6月
（亿元）</t>
  </si>
  <si>
    <r>
      <t>1-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月
（亿千瓦时）</t>
    </r>
  </si>
  <si>
    <t>6月</t>
  </si>
  <si>
    <r>
      <t>1-</t>
    </r>
    <r>
      <rPr>
        <b/>
        <sz val="10"/>
        <rFont val="宋体"/>
        <family val="0"/>
      </rPr>
      <t>6月增长速度</t>
    </r>
  </si>
  <si>
    <t xml:space="preserve"> 1-6月增长速度</t>
  </si>
  <si>
    <r>
      <t>1-</t>
    </r>
    <r>
      <rPr>
        <b/>
        <sz val="10"/>
        <rFont val="宋体"/>
        <family val="0"/>
      </rPr>
      <t>6月速度</t>
    </r>
  </si>
  <si>
    <t>总产值</t>
  </si>
  <si>
    <t>农业</t>
  </si>
  <si>
    <t>林业</t>
  </si>
  <si>
    <t>牧业</t>
  </si>
  <si>
    <t>渔业</t>
  </si>
  <si>
    <t>1-6月</t>
  </si>
  <si>
    <t>农林牧渔业总产值</t>
  </si>
  <si>
    <r>
      <t>1-</t>
    </r>
    <r>
      <rPr>
        <b/>
        <sz val="10"/>
        <rFont val="宋体"/>
        <family val="0"/>
      </rPr>
      <t>6月          (亿元）</t>
    </r>
  </si>
  <si>
    <r>
      <t>1-</t>
    </r>
    <r>
      <rPr>
        <b/>
        <sz val="10"/>
        <rFont val="宋体"/>
        <family val="0"/>
      </rPr>
      <t xml:space="preserve">6月          </t>
    </r>
  </si>
  <si>
    <t>主要农产品产量</t>
  </si>
  <si>
    <t>粮食产量（万吨）</t>
  </si>
  <si>
    <t>禽蛋产量（万吨）</t>
  </si>
  <si>
    <t>出栏生猪（万头）</t>
  </si>
  <si>
    <t>出栏羊（万只）</t>
  </si>
  <si>
    <t>出栏牛（万头）</t>
  </si>
  <si>
    <t>出栏家禽（万只）</t>
  </si>
  <si>
    <t>猪肉产量（万吨）</t>
  </si>
  <si>
    <t>水产品产量（万吨）</t>
  </si>
  <si>
    <t>农林牧渔业产值及主要产品产量</t>
  </si>
  <si>
    <t>#黑色金属矿采选业</t>
  </si>
  <si>
    <t xml:space="preserve"> 纺织服装、服饰业</t>
  </si>
  <si>
    <t xml:space="preserve"> 皮革、毛皮、羽毛及其制品和制鞋业</t>
  </si>
  <si>
    <t xml:space="preserve"> 化学原料和化学制品制造业</t>
  </si>
  <si>
    <t xml:space="preserve"> 医药制造业</t>
  </si>
  <si>
    <t xml:space="preserve"> 橡胶和塑料制品业</t>
  </si>
  <si>
    <t xml:space="preserve"> 非金属矿物制品业</t>
  </si>
  <si>
    <t xml:space="preserve"> 黑色金属冶炼和压延加工业</t>
  </si>
  <si>
    <t xml:space="preserve"> 金属制品业</t>
  </si>
  <si>
    <t xml:space="preserve"> 通用设备制造业</t>
  </si>
  <si>
    <t xml:space="preserve"> 专用设备制造业</t>
  </si>
  <si>
    <t xml:space="preserve"> 汽车制造业</t>
  </si>
  <si>
    <t xml:space="preserve"> 铁路、船舶、航空航天和其他运输设备制造业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</si>
  <si>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</si>
  <si>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</si>
  <si>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</si>
  <si>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t xml:space="preserve">  工业销售产值（亿元）</t>
  </si>
  <si>
    <t>-</t>
  </si>
  <si>
    <t xml:space="preserve">  工业产销率（%）</t>
  </si>
  <si>
    <t xml:space="preserve">     #出口交货值</t>
  </si>
  <si>
    <t xml:space="preserve"> 装备制造产业</t>
  </si>
  <si>
    <t xml:space="preserve"> 高耗能产业</t>
  </si>
  <si>
    <t xml:space="preserve">      #出口交货值</t>
  </si>
  <si>
    <t xml:space="preserve">  增长速度（%）</t>
  </si>
  <si>
    <t xml:space="preserve">   工业销售产值增速</t>
  </si>
  <si>
    <t xml:space="preserve">   工业产销率</t>
  </si>
  <si>
    <t>规模以上工业重点行业增加值增速及占比</t>
  </si>
  <si>
    <t>1-6月增加值增速（%）</t>
  </si>
  <si>
    <t>1-6月增加值占规模工业比重（%）</t>
  </si>
  <si>
    <t>工业产销率</t>
  </si>
  <si>
    <t>6月</t>
  </si>
  <si>
    <t>1-6月</t>
  </si>
  <si>
    <t>企业数（个）</t>
  </si>
  <si>
    <t xml:space="preserve">  #亏损企业</t>
  </si>
  <si>
    <t>主营业务收入（亿元）</t>
  </si>
  <si>
    <t>主营业务成本（亿元）</t>
  </si>
  <si>
    <t>每百元主营业务收入中成本（元）</t>
  </si>
  <si>
    <t>资产总计（亿元）</t>
  </si>
  <si>
    <t>负债合计（亿元）</t>
  </si>
  <si>
    <t>利润总额（亿元）</t>
  </si>
  <si>
    <t>产成品（亿元）</t>
  </si>
  <si>
    <t>全部从业人员平均数（万人）</t>
  </si>
  <si>
    <t>装备制造产业</t>
  </si>
  <si>
    <t>高耗能产业</t>
  </si>
  <si>
    <t>重点产业</t>
  </si>
  <si>
    <t>流动资产合计（亿元）</t>
  </si>
  <si>
    <t>其他支出</t>
  </si>
  <si>
    <t>税收收入（万元）</t>
  </si>
  <si>
    <t xml:space="preserve">   # 国有企业</t>
  </si>
  <si>
    <t xml:space="preserve">     集体企业</t>
  </si>
  <si>
    <t xml:space="preserve">     股份公司</t>
  </si>
  <si>
    <t xml:space="preserve">     私营企业</t>
  </si>
  <si>
    <t xml:space="preserve">     涉外企业</t>
  </si>
  <si>
    <t xml:space="preserve">     其它企业</t>
  </si>
  <si>
    <t xml:space="preserve">    #第一产业</t>
  </si>
  <si>
    <t xml:space="preserve">     第二产业</t>
  </si>
  <si>
    <t xml:space="preserve">         工业</t>
  </si>
  <si>
    <t xml:space="preserve">     第三产业</t>
  </si>
  <si>
    <t>财政（三）</t>
  </si>
  <si>
    <t xml:space="preserve">  第一产业</t>
  </si>
  <si>
    <t xml:space="preserve">  第二产业</t>
  </si>
  <si>
    <t xml:space="preserve">  第三产业</t>
  </si>
  <si>
    <t>指标名称</t>
  </si>
  <si>
    <t>1-本季</t>
  </si>
  <si>
    <t>增幅（%）</t>
  </si>
  <si>
    <t xml:space="preserve">    电子信息</t>
  </si>
  <si>
    <t xml:space="preserve">    先进制造</t>
  </si>
  <si>
    <t xml:space="preserve">    新材料</t>
  </si>
  <si>
    <t xml:space="preserve">    新能源与高效节能</t>
  </si>
  <si>
    <t xml:space="preserve">    生物医药与医疗器械</t>
  </si>
  <si>
    <t xml:space="preserve">    环境保护</t>
  </si>
  <si>
    <t xml:space="preserve">    农业</t>
  </si>
  <si>
    <t xml:space="preserve">    其他</t>
  </si>
  <si>
    <t>注：此表为季报。</t>
  </si>
  <si>
    <t>规模以上工业重点行业增加值增速及占比 工业产销率</t>
  </si>
  <si>
    <t>规模以上工业企业效益</t>
  </si>
  <si>
    <t>规模以上工业重点行业利润</t>
  </si>
  <si>
    <t>—</t>
  </si>
  <si>
    <r>
      <t xml:space="preserve">  </t>
    </r>
    <r>
      <rPr>
        <sz val="10"/>
        <rFont val="宋体"/>
        <family val="0"/>
      </rPr>
      <t>黄石市</t>
    </r>
  </si>
  <si>
    <r>
      <t xml:space="preserve">  </t>
    </r>
    <r>
      <rPr>
        <sz val="10"/>
        <rFont val="宋体"/>
        <family val="0"/>
      </rPr>
      <t>十堰市</t>
    </r>
  </si>
  <si>
    <r>
      <t xml:space="preserve">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</si>
  <si>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</si>
  <si>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</t>
    </r>
    <r>
      <rPr>
        <sz val="10"/>
        <rFont val="宋体"/>
        <family val="0"/>
      </rPr>
      <t>荆门市</t>
    </r>
  </si>
  <si>
    <r>
      <t xml:space="preserve">  </t>
    </r>
    <r>
      <rPr>
        <sz val="10"/>
        <rFont val="宋体"/>
        <family val="0"/>
      </rPr>
      <t>孝感市</t>
    </r>
  </si>
  <si>
    <r>
      <t xml:space="preserve">  </t>
    </r>
    <r>
      <rPr>
        <sz val="10"/>
        <rFont val="宋体"/>
        <family val="0"/>
      </rPr>
      <t>荆州市</t>
    </r>
  </si>
  <si>
    <r>
      <t xml:space="preserve">  </t>
    </r>
    <r>
      <rPr>
        <sz val="10"/>
        <rFont val="宋体"/>
        <family val="0"/>
      </rPr>
      <t>黄冈市</t>
    </r>
  </si>
  <si>
    <r>
      <t xml:space="preserve">  </t>
    </r>
    <r>
      <rPr>
        <sz val="10"/>
        <rFont val="宋体"/>
        <family val="0"/>
      </rPr>
      <t>咸宁市</t>
    </r>
  </si>
  <si>
    <r>
      <t xml:space="preserve">  </t>
    </r>
    <r>
      <rPr>
        <sz val="10"/>
        <rFont val="宋体"/>
        <family val="0"/>
      </rPr>
      <t>随州市</t>
    </r>
  </si>
  <si>
    <r>
      <t xml:space="preserve">  </t>
    </r>
    <r>
      <rPr>
        <sz val="10"/>
        <rFont val="宋体"/>
        <family val="0"/>
      </rPr>
      <t>恩施州</t>
    </r>
  </si>
  <si>
    <r>
      <t xml:space="preserve">  </t>
    </r>
    <r>
      <rPr>
        <sz val="10"/>
        <rFont val="宋体"/>
        <family val="0"/>
      </rPr>
      <t>仙桃市</t>
    </r>
  </si>
  <si>
    <r>
      <t xml:space="preserve">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</si>
  <si>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</si>
  <si>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—</t>
  </si>
  <si>
    <t>全省及市、州国民经济主要指标（八）</t>
  </si>
  <si>
    <t>亏损企业亏损额（亿元）</t>
  </si>
  <si>
    <t>亏损面（%）</t>
  </si>
  <si>
    <r>
      <t>1-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 xml:space="preserve">月
（亿元）          </t>
    </r>
  </si>
  <si>
    <r>
      <t>1-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 xml:space="preserve">月          </t>
    </r>
  </si>
  <si>
    <t>全增</t>
  </si>
  <si>
    <r>
      <t>注：</t>
    </r>
    <r>
      <rPr>
        <sz val="10"/>
        <color indexed="8"/>
        <rFont val="宋体"/>
        <family val="0"/>
      </rPr>
      <t>农林牧渔业产值及主要产品产量指标为季度数。
   粮食产量省局未核定。</t>
    </r>
  </si>
  <si>
    <r>
      <t xml:space="preserve">         </t>
    </r>
    <r>
      <rPr>
        <sz val="10"/>
        <rFont val="宋体"/>
        <family val="0"/>
      </rPr>
      <t>城镇</t>
    </r>
  </si>
  <si>
    <r>
      <t xml:space="preserve">         </t>
    </r>
    <r>
      <rPr>
        <sz val="10"/>
        <rFont val="宋体"/>
        <family val="0"/>
      </rPr>
      <t>乡村</t>
    </r>
  </si>
  <si>
    <r>
      <t xml:space="preserve">      </t>
    </r>
    <r>
      <rPr>
        <sz val="10"/>
        <rFont val="宋体"/>
        <family val="0"/>
      </rPr>
      <t>批发业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</si>
  <si>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</si>
  <si>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    </t>
    </r>
    <r>
      <rPr>
        <sz val="10"/>
        <rFont val="宋体"/>
        <family val="0"/>
      </rPr>
      <t>限额以下</t>
    </r>
  </si>
  <si>
    <r>
      <t xml:space="preserve">      </t>
    </r>
    <r>
      <rPr>
        <sz val="10"/>
        <rFont val="宋体"/>
        <family val="0"/>
      </rPr>
      <t>零售业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</si>
  <si>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</si>
  <si>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</t>
    </r>
    <r>
      <rPr>
        <sz val="10"/>
        <rFont val="宋体"/>
        <family val="0"/>
      </rPr>
      <t>住宿业</t>
    </r>
  </si>
  <si>
    <r>
      <t xml:space="preserve">      </t>
    </r>
    <r>
      <rPr>
        <sz val="10"/>
        <rFont val="宋体"/>
        <family val="0"/>
      </rPr>
      <t>餐饮业</t>
    </r>
  </si>
  <si>
    <r>
      <t xml:space="preserve">       1</t>
    </r>
    <r>
      <rPr>
        <sz val="10"/>
        <rFont val="宋体"/>
        <family val="0"/>
      </rPr>
      <t>、食品烟酒</t>
    </r>
  </si>
  <si>
    <r>
      <t xml:space="preserve">            </t>
    </r>
    <r>
      <rPr>
        <sz val="10"/>
        <rFont val="宋体"/>
        <family val="0"/>
      </rPr>
      <t>＃粮食</t>
    </r>
  </si>
  <si>
    <r>
      <t xml:space="preserve">                </t>
    </r>
    <r>
      <rPr>
        <sz val="10"/>
        <rFont val="宋体"/>
        <family val="0"/>
      </rPr>
      <t>菜</t>
    </r>
  </si>
  <si>
    <r>
      <t xml:space="preserve">                </t>
    </r>
    <r>
      <rPr>
        <sz val="10"/>
        <rFont val="宋体"/>
        <family val="0"/>
      </rPr>
      <t>畜肉</t>
    </r>
  </si>
  <si>
    <r>
      <t xml:space="preserve">       2</t>
    </r>
    <r>
      <rPr>
        <sz val="10"/>
        <rFont val="宋体"/>
        <family val="0"/>
      </rPr>
      <t>、衣着</t>
    </r>
  </si>
  <si>
    <r>
      <t xml:space="preserve">       3</t>
    </r>
    <r>
      <rPr>
        <sz val="10"/>
        <rFont val="宋体"/>
        <family val="0"/>
      </rPr>
      <t>、居住</t>
    </r>
  </si>
  <si>
    <r>
      <t xml:space="preserve">       4</t>
    </r>
    <r>
      <rPr>
        <sz val="10"/>
        <rFont val="宋体"/>
        <family val="0"/>
      </rPr>
      <t>、生活用品及服务</t>
    </r>
  </si>
  <si>
    <r>
      <t xml:space="preserve">       5</t>
    </r>
    <r>
      <rPr>
        <sz val="10"/>
        <rFont val="宋体"/>
        <family val="0"/>
      </rPr>
      <t>、交通和通信</t>
    </r>
  </si>
  <si>
    <r>
      <t xml:space="preserve">       6</t>
    </r>
    <r>
      <rPr>
        <sz val="10"/>
        <rFont val="宋体"/>
        <family val="0"/>
      </rPr>
      <t>、教育文化和娱乐</t>
    </r>
  </si>
  <si>
    <r>
      <t xml:space="preserve">       7</t>
    </r>
    <r>
      <rPr>
        <sz val="10"/>
        <rFont val="宋体"/>
        <family val="0"/>
      </rPr>
      <t>、医疗保健</t>
    </r>
  </si>
  <si>
    <r>
      <t xml:space="preserve">       8</t>
    </r>
    <r>
      <rPr>
        <sz val="10"/>
        <rFont val="宋体"/>
        <family val="0"/>
      </rPr>
      <t>、其他用品服务</t>
    </r>
  </si>
  <si>
    <t>高新技术产业发展情况</t>
  </si>
  <si>
    <t>高新技术产业从业人员（人）</t>
  </si>
  <si>
    <t>高新技术产业增加值（万元）</t>
  </si>
  <si>
    <t>高新技术产品销售收入（万元）</t>
  </si>
  <si>
    <t>高新技术产业利税总额（万元）</t>
  </si>
  <si>
    <t>高新技术产业应交增值税（万元）</t>
  </si>
  <si>
    <t>农林牧渔业产值及主要产品产量</t>
  </si>
  <si>
    <t>降0.6个
百分点</t>
  </si>
  <si>
    <t>增长速度</t>
  </si>
  <si>
    <t xml:space="preserve">  神农架林区</t>
  </si>
  <si>
    <t>国民经济核算</t>
  </si>
  <si>
    <t>全省</t>
  </si>
  <si>
    <t>鄂州市</t>
  </si>
  <si>
    <t>地区生产总值（亿元）</t>
  </si>
  <si>
    <t>地区生产总值增长速度（%）</t>
  </si>
  <si>
    <t>注：生产总值为季度核算。</t>
  </si>
  <si>
    <t>高新技术产业增加值</t>
  </si>
  <si>
    <t>应收账款（亿元）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</si>
</sst>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0_ "/>
    <numFmt numFmtId="181" formatCode="0_);[Red]\(0\)"/>
    <numFmt numFmtId="182" formatCode="0.0;_"/>
    <numFmt numFmtId="183" formatCode="0;_"/>
    <numFmt numFmtId="184" formatCode="0;_耀"/>
    <numFmt numFmtId="185" formatCode="0;_簀"/>
    <numFmt numFmtId="186" formatCode="0.0"/>
    <numFmt numFmtId="187" formatCode="#,##0_ 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\(0.00\)"/>
    <numFmt numFmtId="194" formatCode="0.0;_萀"/>
    <numFmt numFmtId="195" formatCode="#,##0.00_ "/>
    <numFmt numFmtId="196" formatCode="#0.0"/>
    <numFmt numFmtId="197" formatCode="[$-F800]dddd\,\ mmmm\ dd\,\ yyyy"/>
    <numFmt numFmtId="198" formatCode="#0"/>
    <numFmt numFmtId="199" formatCode="#0.00"/>
    <numFmt numFmtId="200" formatCode="0.0_);\(0.0\)"/>
    <numFmt numFmtId="201" formatCode="0.0\ \ \ \ \ \ \ \ "/>
    <numFmt numFmtId="202" formatCode="0.0\ \ \ \ \ \ "/>
    <numFmt numFmtId="203" formatCode="#,##0.0_);[Red]\(#,##0.0\)"/>
    <numFmt numFmtId="204" formatCode="yyyy&quot;年&quot;m&quot;月&quot;d&quot;日&quot;;@"/>
    <numFmt numFmtId="205" formatCode="0.0_ ;[Red]\-0.0\ "/>
  </numFmts>
  <fonts count="6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8"/>
      <name val="楷体_GB2312"/>
      <family val="3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name val="Times New Roman"/>
      <family val="1"/>
    </font>
    <font>
      <b/>
      <sz val="10"/>
      <color indexed="8"/>
      <name val="SimSun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SimSun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0"/>
      <color indexed="63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等线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8.5"/>
      <color indexed="8"/>
      <name val="宋体"/>
      <family val="0"/>
    </font>
    <font>
      <sz val="9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4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8" fillId="31" borderId="0" applyNumberFormat="0" applyBorder="0" applyAlignment="0" applyProtection="0"/>
    <xf numFmtId="0" fontId="24" fillId="31" borderId="0" applyNumberFormat="0" applyBorder="0" applyAlignment="0" applyProtection="0"/>
    <xf numFmtId="0" fontId="27" fillId="0" borderId="0">
      <alignment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25" fillId="6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3" borderId="5" applyNumberFormat="0" applyAlignment="0" applyProtection="0"/>
    <xf numFmtId="0" fontId="58" fillId="34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62" fillId="41" borderId="0" applyNumberFormat="0" applyBorder="0" applyAlignment="0" applyProtection="0"/>
    <xf numFmtId="0" fontId="63" fillId="33" borderId="8" applyNumberFormat="0" applyAlignment="0" applyProtection="0"/>
    <xf numFmtId="0" fontId="64" fillId="42" borderId="5" applyNumberFormat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0" fillId="49" borderId="9" applyNumberFormat="0" applyFont="0" applyAlignment="0" applyProtection="0"/>
  </cellStyleXfs>
  <cellXfs count="46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center" vertical="center" wrapText="1"/>
      <protection/>
    </xf>
    <xf numFmtId="179" fontId="5" fillId="0" borderId="0" xfId="0" applyNumberFormat="1" applyFont="1" applyAlignment="1" applyProtection="1">
      <alignment horizontal="right" vertical="center"/>
      <protection/>
    </xf>
    <xf numFmtId="177" fontId="5" fillId="0" borderId="11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179" fontId="5" fillId="0" borderId="10" xfId="0" applyNumberFormat="1" applyFont="1" applyBorder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179" fontId="5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179" fontId="5" fillId="0" borderId="11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178" fontId="5" fillId="0" borderId="0" xfId="0" applyNumberFormat="1" applyFont="1" applyAlignment="1" applyProtection="1">
      <alignment horizontal="center" vertical="center" wrapText="1"/>
      <protection/>
    </xf>
    <xf numFmtId="179" fontId="5" fillId="0" borderId="11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top" wrapText="1"/>
      <protection/>
    </xf>
    <xf numFmtId="178" fontId="11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vertical="center" wrapText="1"/>
      <protection/>
    </xf>
    <xf numFmtId="178" fontId="11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4" borderId="10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/>
      <protection/>
    </xf>
    <xf numFmtId="176" fontId="5" fillId="0" borderId="0" xfId="0" applyNumberFormat="1" applyFont="1" applyAlignment="1" applyProtection="1">
      <alignment horizontal="center"/>
      <protection/>
    </xf>
    <xf numFmtId="0" fontId="5" fillId="4" borderId="0" xfId="0" applyFont="1" applyFill="1" applyAlignment="1" applyProtection="1">
      <alignment/>
      <protection/>
    </xf>
    <xf numFmtId="178" fontId="5" fillId="4" borderId="0" xfId="0" applyNumberFormat="1" applyFont="1" applyFill="1" applyAlignment="1" applyProtection="1">
      <alignment horizontal="center" vertical="center"/>
      <protection/>
    </xf>
    <xf numFmtId="0" fontId="5" fillId="4" borderId="11" xfId="0" applyFont="1" applyFill="1" applyBorder="1" applyAlignment="1" applyProtection="1">
      <alignment/>
      <protection/>
    </xf>
    <xf numFmtId="178" fontId="5" fillId="4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5" fillId="0" borderId="11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177" fontId="5" fillId="0" borderId="11" xfId="0" applyNumberFormat="1" applyFont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179" fontId="5" fillId="0" borderId="10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 shrinkToFit="1"/>
      <protection/>
    </xf>
    <xf numFmtId="2" fontId="5" fillId="0" borderId="0" xfId="0" applyNumberFormat="1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2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178" fontId="10" fillId="0" borderId="13" xfId="0" applyNumberFormat="1" applyFont="1" applyBorder="1" applyAlignment="1" applyProtection="1">
      <alignment horizontal="center" vertical="center" wrapText="1"/>
      <protection/>
    </xf>
    <xf numFmtId="178" fontId="10" fillId="0" borderId="0" xfId="0" applyNumberFormat="1" applyFont="1" applyAlignment="1" applyProtection="1">
      <alignment horizontal="center" vertical="center" wrapText="1"/>
      <protection/>
    </xf>
    <xf numFmtId="178" fontId="10" fillId="0" borderId="14" xfId="0" applyNumberFormat="1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179" fontId="10" fillId="0" borderId="13" xfId="0" applyNumberFormat="1" applyFont="1" applyBorder="1" applyAlignment="1" applyProtection="1">
      <alignment horizontal="center" vertical="center" wrapText="1"/>
      <protection/>
    </xf>
    <xf numFmtId="179" fontId="10" fillId="0" borderId="0" xfId="0" applyNumberFormat="1" applyFont="1" applyAlignment="1" applyProtection="1">
      <alignment horizontal="center" vertical="center" wrapText="1"/>
      <protection/>
    </xf>
    <xf numFmtId="179" fontId="10" fillId="0" borderId="14" xfId="0" applyNumberFormat="1" applyFont="1" applyBorder="1" applyAlignment="1" applyProtection="1">
      <alignment horizontal="center" vertical="center" wrapText="1"/>
      <protection/>
    </xf>
    <xf numFmtId="178" fontId="10" fillId="0" borderId="0" xfId="0" applyNumberFormat="1" applyFont="1" applyAlignment="1" applyProtection="1">
      <alignment horizontal="center" wrapText="1"/>
      <protection/>
    </xf>
    <xf numFmtId="178" fontId="10" fillId="0" borderId="14" xfId="0" applyNumberFormat="1" applyFont="1" applyBorder="1" applyAlignment="1" applyProtection="1">
      <alignment horizontal="center" wrapText="1"/>
      <protection/>
    </xf>
    <xf numFmtId="183" fontId="10" fillId="0" borderId="13" xfId="0" applyNumberFormat="1" applyFont="1" applyBorder="1" applyAlignment="1" applyProtection="1">
      <alignment horizontal="center" vertical="center" wrapText="1"/>
      <protection/>
    </xf>
    <xf numFmtId="183" fontId="10" fillId="0" borderId="0" xfId="0" applyNumberFormat="1" applyFont="1" applyAlignment="1" applyProtection="1">
      <alignment horizontal="center" vertical="center" wrapText="1"/>
      <protection/>
    </xf>
    <xf numFmtId="183" fontId="10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 wrapText="1"/>
      <protection/>
    </xf>
    <xf numFmtId="180" fontId="7" fillId="0" borderId="0" xfId="0" applyNumberFormat="1" applyFont="1" applyAlignment="1" applyProtection="1">
      <alignment horizontal="center" vertical="center" wrapText="1"/>
      <protection/>
    </xf>
    <xf numFmtId="184" fontId="5" fillId="0" borderId="0" xfId="0" applyNumberFormat="1" applyFont="1" applyAlignment="1" applyProtection="1">
      <alignment horizontal="center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180" fontId="7" fillId="0" borderId="10" xfId="0" applyNumberFormat="1" applyFont="1" applyBorder="1" applyAlignment="1" applyProtection="1">
      <alignment horizontal="center" vertical="center" wrapText="1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180" fontId="7" fillId="0" borderId="0" xfId="0" applyNumberFormat="1" applyFont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wrapText="1"/>
      <protection/>
    </xf>
    <xf numFmtId="181" fontId="0" fillId="0" borderId="0" xfId="0" applyNumberFormat="1" applyFont="1" applyAlignment="1" applyProtection="1">
      <alignment horizontal="right"/>
      <protection/>
    </xf>
    <xf numFmtId="181" fontId="5" fillId="0" borderId="0" xfId="0" applyNumberFormat="1" applyFont="1" applyAlignment="1" applyProtection="1">
      <alignment horizontal="right" vertical="center"/>
      <protection/>
    </xf>
    <xf numFmtId="178" fontId="16" fillId="0" borderId="0" xfId="0" applyNumberFormat="1" applyFont="1" applyAlignment="1" applyProtection="1">
      <alignment horizontal="center" vertical="center" wrapText="1"/>
      <protection/>
    </xf>
    <xf numFmtId="178" fontId="10" fillId="4" borderId="13" xfId="0" applyNumberFormat="1" applyFont="1" applyFill="1" applyBorder="1" applyAlignment="1" applyProtection="1">
      <alignment horizontal="center" vertical="center" wrapText="1"/>
      <protection/>
    </xf>
    <xf numFmtId="178" fontId="10" fillId="4" borderId="0" xfId="0" applyNumberFormat="1" applyFont="1" applyFill="1" applyAlignment="1" applyProtection="1">
      <alignment horizontal="center" vertical="center" wrapText="1"/>
      <protection/>
    </xf>
    <xf numFmtId="178" fontId="16" fillId="4" borderId="0" xfId="0" applyNumberFormat="1" applyFont="1" applyFill="1" applyAlignment="1" applyProtection="1">
      <alignment horizontal="center" vertical="center" wrapText="1"/>
      <protection/>
    </xf>
    <xf numFmtId="178" fontId="10" fillId="4" borderId="14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Alignment="1" applyProtection="1">
      <alignment horizontal="center" wrapText="1"/>
      <protection/>
    </xf>
    <xf numFmtId="0" fontId="17" fillId="4" borderId="0" xfId="0" applyFont="1" applyFill="1" applyAlignment="1" applyProtection="1">
      <alignment horizontal="left"/>
      <protection/>
    </xf>
    <xf numFmtId="176" fontId="16" fillId="0" borderId="0" xfId="0" applyNumberFormat="1" applyFont="1" applyAlignment="1" applyProtection="1">
      <alignment horizontal="center" wrapText="1"/>
      <protection/>
    </xf>
    <xf numFmtId="176" fontId="10" fillId="0" borderId="14" xfId="0" applyNumberFormat="1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/>
    </xf>
    <xf numFmtId="180" fontId="10" fillId="0" borderId="0" xfId="0" applyNumberFormat="1" applyFont="1" applyAlignment="1" applyProtection="1">
      <alignment horizontal="center" vertical="center" wrapText="1"/>
      <protection/>
    </xf>
    <xf numFmtId="179" fontId="16" fillId="0" borderId="0" xfId="0" applyNumberFormat="1" applyFont="1" applyAlignment="1" applyProtection="1">
      <alignment horizontal="center" vertical="center" wrapText="1"/>
      <protection/>
    </xf>
    <xf numFmtId="180" fontId="16" fillId="0" borderId="0" xfId="0" applyNumberFormat="1" applyFont="1" applyAlignment="1" applyProtection="1">
      <alignment horizontal="center" vertical="center" wrapText="1"/>
      <protection/>
    </xf>
    <xf numFmtId="180" fontId="10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9" fontId="5" fillId="0" borderId="10" xfId="0" applyNumberFormat="1" applyFont="1" applyBorder="1" applyAlignment="1" applyProtection="1">
      <alignment horizontal="center"/>
      <protection/>
    </xf>
    <xf numFmtId="178" fontId="5" fillId="0" borderId="10" xfId="0" applyNumberFormat="1" applyFont="1" applyBorder="1" applyAlignment="1" applyProtection="1">
      <alignment horizontal="center"/>
      <protection/>
    </xf>
    <xf numFmtId="178" fontId="7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179" fontId="14" fillId="0" borderId="0" xfId="0" applyNumberFormat="1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78" fontId="14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6" fillId="0" borderId="10" xfId="106" applyFont="1" applyBorder="1" applyAlignment="1" applyProtection="1">
      <alignment horizontal="center" vertical="center"/>
      <protection/>
    </xf>
    <xf numFmtId="0" fontId="7" fillId="0" borderId="10" xfId="106" applyFont="1" applyBorder="1" applyAlignment="1" applyProtection="1">
      <alignment horizontal="center" vertical="center"/>
      <protection/>
    </xf>
    <xf numFmtId="0" fontId="5" fillId="0" borderId="11" xfId="106" applyFont="1" applyBorder="1" applyAlignment="1" applyProtection="1">
      <alignment horizontal="center" vertical="center"/>
      <protection/>
    </xf>
    <xf numFmtId="0" fontId="7" fillId="0" borderId="11" xfId="106" applyFont="1" applyBorder="1" applyAlignment="1" applyProtection="1">
      <alignment horizontal="center" vertical="center" wrapText="1"/>
      <protection/>
    </xf>
    <xf numFmtId="0" fontId="5" fillId="0" borderId="0" xfId="106" applyFont="1" applyAlignment="1" applyProtection="1">
      <alignment vertical="center"/>
      <protection/>
    </xf>
    <xf numFmtId="176" fontId="5" fillId="0" borderId="0" xfId="106" applyNumberFormat="1" applyFont="1" applyAlignment="1" applyProtection="1">
      <alignment horizontal="center" vertical="center"/>
      <protection/>
    </xf>
    <xf numFmtId="178" fontId="5" fillId="0" borderId="0" xfId="106" applyNumberFormat="1" applyFont="1" applyAlignment="1" applyProtection="1">
      <alignment horizontal="center" vertical="center"/>
      <protection/>
    </xf>
    <xf numFmtId="176" fontId="5" fillId="0" borderId="0" xfId="106" applyNumberFormat="1" applyFont="1" applyAlignment="1" applyProtection="1">
      <alignment horizontal="center" vertical="center" wrapText="1"/>
      <protection/>
    </xf>
    <xf numFmtId="177" fontId="5" fillId="0" borderId="0" xfId="106" applyNumberFormat="1" applyFont="1" applyAlignment="1" applyProtection="1">
      <alignment horizontal="center" vertical="center" wrapText="1"/>
      <protection/>
    </xf>
    <xf numFmtId="178" fontId="5" fillId="0" borderId="0" xfId="106" applyNumberFormat="1" applyFont="1" applyAlignment="1" applyProtection="1">
      <alignment horizontal="center"/>
      <protection/>
    </xf>
    <xf numFmtId="179" fontId="5" fillId="0" borderId="0" xfId="106" applyNumberFormat="1" applyFont="1" applyAlignment="1" applyProtection="1">
      <alignment horizontal="center" vertical="center" wrapText="1"/>
      <protection/>
    </xf>
    <xf numFmtId="17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/>
    </xf>
    <xf numFmtId="182" fontId="7" fillId="0" borderId="11" xfId="0" applyNumberFormat="1" applyFont="1" applyBorder="1" applyAlignment="1" applyProtection="1">
      <alignment horizontal="center"/>
      <protection/>
    </xf>
    <xf numFmtId="1" fontId="5" fillId="0" borderId="0" xfId="102" applyNumberFormat="1" applyFont="1" applyFill="1" applyBorder="1" applyAlignment="1">
      <alignment vertical="center"/>
      <protection/>
    </xf>
    <xf numFmtId="179" fontId="5" fillId="0" borderId="0" xfId="0" applyNumberFormat="1" applyFont="1" applyBorder="1" applyAlignment="1" applyProtection="1">
      <alignment horizontal="center"/>
      <protection/>
    </xf>
    <xf numFmtId="179" fontId="7" fillId="0" borderId="0" xfId="0" applyNumberFormat="1" applyFont="1" applyBorder="1" applyAlignment="1" applyProtection="1">
      <alignment horizontal="center"/>
      <protection/>
    </xf>
    <xf numFmtId="1" fontId="7" fillId="0" borderId="10" xfId="102" applyNumberFormat="1" applyFont="1" applyFill="1" applyBorder="1" applyAlignment="1">
      <alignment vertical="center"/>
      <protection/>
    </xf>
    <xf numFmtId="179" fontId="10" fillId="0" borderId="1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79" fontId="5" fillId="4" borderId="10" xfId="0" applyNumberFormat="1" applyFont="1" applyFill="1" applyBorder="1" applyAlignment="1" applyProtection="1">
      <alignment horizontal="center"/>
      <protection/>
    </xf>
    <xf numFmtId="178" fontId="5" fillId="4" borderId="10" xfId="0" applyNumberFormat="1" applyFont="1" applyFill="1" applyBorder="1" applyAlignment="1" applyProtection="1">
      <alignment horizontal="center"/>
      <protection/>
    </xf>
    <xf numFmtId="179" fontId="5" fillId="4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 applyProtection="1">
      <alignment horizontal="center"/>
      <protection/>
    </xf>
    <xf numFmtId="179" fontId="5" fillId="4" borderId="11" xfId="0" applyNumberFormat="1" applyFont="1" applyFill="1" applyBorder="1" applyAlignment="1">
      <alignment horizontal="center" vertical="center"/>
    </xf>
    <xf numFmtId="179" fontId="0" fillId="0" borderId="0" xfId="0" applyNumberFormat="1" applyAlignment="1" applyProtection="1">
      <alignment/>
      <protection/>
    </xf>
    <xf numFmtId="1" fontId="7" fillId="0" borderId="0" xfId="102" applyNumberFormat="1" applyFont="1" applyFill="1" applyBorder="1" applyAlignment="1">
      <alignment horizontal="left" vertical="center"/>
      <protection/>
    </xf>
    <xf numFmtId="183" fontId="10" fillId="0" borderId="10" xfId="0" applyNumberFormat="1" applyFont="1" applyBorder="1" applyAlignment="1" applyProtection="1">
      <alignment horizontal="center" vertical="center" wrapText="1"/>
      <protection/>
    </xf>
    <xf numFmtId="183" fontId="10" fillId="0" borderId="0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79" fontId="7" fillId="4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 applyProtection="1">
      <alignment horizontal="center"/>
      <protection/>
    </xf>
    <xf numFmtId="177" fontId="5" fillId="0" borderId="10" xfId="0" applyNumberFormat="1" applyFont="1" applyBorder="1" applyAlignment="1" applyProtection="1">
      <alignment horizontal="center"/>
      <protection/>
    </xf>
    <xf numFmtId="193" fontId="5" fillId="0" borderId="0" xfId="0" applyNumberFormat="1" applyFont="1" applyAlignment="1" applyProtection="1">
      <alignment horizontal="center" vertical="center" wrapText="1"/>
      <protection/>
    </xf>
    <xf numFmtId="177" fontId="0" fillId="0" borderId="0" xfId="0" applyNumberFormat="1" applyFon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9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0" xfId="106" applyFont="1" applyBorder="1" applyProtection="1">
      <alignment/>
      <protection/>
    </xf>
    <xf numFmtId="0" fontId="7" fillId="0" borderId="0" xfId="106" applyFont="1" applyBorder="1" applyProtection="1">
      <alignment/>
      <protection/>
    </xf>
    <xf numFmtId="0" fontId="7" fillId="0" borderId="0" xfId="106" applyFont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horizontal="center" vertical="center" wrapText="1"/>
      <protection/>
    </xf>
    <xf numFmtId="178" fontId="10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179" fontId="10" fillId="0" borderId="0" xfId="0" applyNumberFormat="1" applyFont="1" applyBorder="1" applyAlignment="1" applyProtection="1">
      <alignment horizontal="center" vertical="center" wrapText="1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9" fontId="10" fillId="0" borderId="11" xfId="0" applyNumberFormat="1" applyFont="1" applyBorder="1" applyAlignment="1" applyProtection="1">
      <alignment horizontal="center" vertical="center" wrapText="1"/>
      <protection/>
    </xf>
    <xf numFmtId="178" fontId="10" fillId="4" borderId="0" xfId="0" applyNumberFormat="1" applyFont="1" applyFill="1" applyBorder="1" applyAlignment="1" applyProtection="1">
      <alignment horizontal="center" vertical="center" wrapText="1"/>
      <protection/>
    </xf>
    <xf numFmtId="178" fontId="10" fillId="4" borderId="11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Border="1" applyAlignment="1" applyProtection="1">
      <alignment horizontal="center" wrapText="1"/>
      <protection/>
    </xf>
    <xf numFmtId="178" fontId="5" fillId="0" borderId="11" xfId="0" applyNumberFormat="1" applyFont="1" applyBorder="1" applyAlignment="1" applyProtection="1">
      <alignment horizontal="center" vertical="center" wrapText="1"/>
      <protection/>
    </xf>
    <xf numFmtId="176" fontId="10" fillId="0" borderId="11" xfId="0" applyNumberFormat="1" applyFont="1" applyBorder="1" applyAlignment="1" applyProtection="1">
      <alignment horizontal="center" wrapText="1"/>
      <protection/>
    </xf>
    <xf numFmtId="1" fontId="20" fillId="4" borderId="11" xfId="103" applyNumberFormat="1" applyFont="1" applyFill="1" applyBorder="1" applyAlignment="1">
      <alignment horizontal="left" vertical="center"/>
      <protection/>
    </xf>
    <xf numFmtId="0" fontId="5" fillId="4" borderId="0" xfId="0" applyFont="1" applyFill="1" applyBorder="1" applyAlignment="1" applyProtection="1">
      <alignment/>
      <protection/>
    </xf>
    <xf numFmtId="178" fontId="5" fillId="4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wrapText="1"/>
      <protection/>
    </xf>
    <xf numFmtId="1" fontId="14" fillId="4" borderId="0" xfId="103" applyNumberFormat="1" applyFont="1" applyFill="1" applyBorder="1" applyAlignment="1">
      <alignment vertical="center"/>
      <protection/>
    </xf>
    <xf numFmtId="1" fontId="12" fillId="4" borderId="0" xfId="103" applyNumberFormat="1" applyFont="1" applyFill="1" applyBorder="1" applyAlignment="1">
      <alignment vertical="center"/>
      <protection/>
    </xf>
    <xf numFmtId="1" fontId="14" fillId="4" borderId="11" xfId="103" applyNumberFormat="1" applyFont="1" applyFill="1" applyBorder="1" applyAlignment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2" fillId="0" borderId="0" xfId="101">
      <alignment vertical="center"/>
      <protection/>
    </xf>
    <xf numFmtId="0" fontId="22" fillId="0" borderId="0" xfId="101" applyAlignment="1">
      <alignment horizontal="center" vertical="center"/>
      <protection/>
    </xf>
    <xf numFmtId="179" fontId="5" fillId="0" borderId="10" xfId="101" applyNumberFormat="1" applyFont="1" applyFill="1" applyBorder="1" applyAlignment="1">
      <alignment horizontal="center" vertical="center"/>
      <protection/>
    </xf>
    <xf numFmtId="178" fontId="5" fillId="0" borderId="10" xfId="101" applyNumberFormat="1" applyFont="1" applyFill="1" applyBorder="1" applyAlignment="1">
      <alignment horizontal="center" vertical="center"/>
      <protection/>
    </xf>
    <xf numFmtId="49" fontId="7" fillId="0" borderId="0" xfId="101" applyNumberFormat="1" applyFont="1" applyFill="1" applyBorder="1" applyAlignment="1">
      <alignment horizontal="left" vertical="center" wrapText="1"/>
      <protection/>
    </xf>
    <xf numFmtId="179" fontId="5" fillId="0" borderId="0" xfId="101" applyNumberFormat="1" applyFont="1" applyFill="1" applyBorder="1" applyAlignment="1">
      <alignment horizontal="center" vertical="center"/>
      <protection/>
    </xf>
    <xf numFmtId="178" fontId="5" fillId="0" borderId="0" xfId="101" applyNumberFormat="1" applyFont="1" applyFill="1" applyBorder="1" applyAlignment="1">
      <alignment horizontal="center" vertical="center"/>
      <protection/>
    </xf>
    <xf numFmtId="49" fontId="5" fillId="0" borderId="0" xfId="101" applyNumberFormat="1" applyFont="1" applyFill="1" applyBorder="1" applyAlignment="1">
      <alignment horizontal="left" vertical="center" wrapText="1"/>
      <protection/>
    </xf>
    <xf numFmtId="49" fontId="5" fillId="0" borderId="11" xfId="101" applyNumberFormat="1" applyFont="1" applyFill="1" applyBorder="1" applyAlignment="1">
      <alignment horizontal="left" vertical="center" wrapText="1"/>
      <protection/>
    </xf>
    <xf numFmtId="179" fontId="5" fillId="0" borderId="11" xfId="101" applyNumberFormat="1" applyFont="1" applyFill="1" applyBorder="1" applyAlignment="1">
      <alignment horizontal="center" vertical="center"/>
      <protection/>
    </xf>
    <xf numFmtId="178" fontId="5" fillId="0" borderId="11" xfId="101" applyNumberFormat="1" applyFont="1" applyFill="1" applyBorder="1" applyAlignment="1">
      <alignment horizontal="center" vertical="center"/>
      <protection/>
    </xf>
    <xf numFmtId="0" fontId="7" fillId="0" borderId="11" xfId="101" applyFont="1" applyFill="1" applyBorder="1" applyAlignment="1">
      <alignment horizontal="center" vertical="center" wrapText="1"/>
      <protection/>
    </xf>
    <xf numFmtId="0" fontId="7" fillId="0" borderId="11" xfId="101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181" fontId="5" fillId="0" borderId="0" xfId="0" applyNumberFormat="1" applyFont="1" applyAlignment="1" applyProtection="1">
      <alignment horizontal="center" vertic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181" fontId="5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0" fontId="5" fillId="50" borderId="0" xfId="0" applyFont="1" applyFill="1" applyBorder="1" applyAlignment="1">
      <alignment horizontal="left" vertical="center"/>
    </xf>
    <xf numFmtId="0" fontId="5" fillId="50" borderId="0" xfId="0" applyFont="1" applyFill="1" applyBorder="1" applyAlignment="1">
      <alignment horizontal="left"/>
    </xf>
    <xf numFmtId="0" fontId="5" fillId="50" borderId="11" xfId="0" applyFont="1" applyFill="1" applyBorder="1" applyAlignment="1">
      <alignment horizontal="left"/>
    </xf>
    <xf numFmtId="176" fontId="5" fillId="0" borderId="11" xfId="0" applyNumberFormat="1" applyFont="1" applyBorder="1" applyAlignment="1" applyProtection="1">
      <alignment horizontal="center"/>
      <protection/>
    </xf>
    <xf numFmtId="0" fontId="16" fillId="50" borderId="10" xfId="0" applyFont="1" applyFill="1" applyBorder="1" applyAlignment="1">
      <alignment horizontal="left"/>
    </xf>
    <xf numFmtId="0" fontId="22" fillId="0" borderId="0" xfId="107">
      <alignment vertical="center"/>
      <protection/>
    </xf>
    <xf numFmtId="0" fontId="10" fillId="0" borderId="10" xfId="107" applyNumberFormat="1" applyFont="1" applyFill="1" applyBorder="1" applyAlignment="1">
      <alignment/>
      <protection/>
    </xf>
    <xf numFmtId="178" fontId="10" fillId="0" borderId="10" xfId="107" applyNumberFormat="1" applyFont="1" applyBorder="1" applyAlignment="1">
      <alignment/>
      <protection/>
    </xf>
    <xf numFmtId="178" fontId="10" fillId="0" borderId="10" xfId="107" applyNumberFormat="1" applyFont="1" applyFill="1" applyBorder="1" applyAlignment="1">
      <alignment/>
      <protection/>
    </xf>
    <xf numFmtId="0" fontId="10" fillId="0" borderId="0" xfId="107" applyNumberFormat="1" applyFont="1" applyFill="1" applyBorder="1" applyAlignment="1">
      <alignment vertical="center" wrapText="1"/>
      <protection/>
    </xf>
    <xf numFmtId="178" fontId="10" fillId="0" borderId="0" xfId="107" applyNumberFormat="1" applyFont="1" applyBorder="1" applyAlignment="1">
      <alignment/>
      <protection/>
    </xf>
    <xf numFmtId="178" fontId="10" fillId="0" borderId="0" xfId="107" applyNumberFormat="1" applyFont="1" applyFill="1" applyBorder="1" applyAlignment="1">
      <alignment vertical="center" wrapText="1"/>
      <protection/>
    </xf>
    <xf numFmtId="0" fontId="10" fillId="0" borderId="0" xfId="107" applyNumberFormat="1" applyFont="1" applyFill="1" applyBorder="1" applyAlignment="1">
      <alignment/>
      <protection/>
    </xf>
    <xf numFmtId="0" fontId="10" fillId="0" borderId="11" xfId="107" applyNumberFormat="1" applyFont="1" applyFill="1" applyBorder="1" applyAlignment="1">
      <alignment/>
      <protection/>
    </xf>
    <xf numFmtId="0" fontId="10" fillId="0" borderId="0" xfId="107" applyNumberFormat="1" applyFont="1" applyFill="1" applyBorder="1" applyAlignment="1">
      <alignment horizontal="left" vertical="center" wrapText="1"/>
      <protection/>
    </xf>
    <xf numFmtId="0" fontId="10" fillId="0" borderId="11" xfId="107" applyNumberFormat="1" applyFont="1" applyFill="1" applyBorder="1" applyAlignment="1">
      <alignment horizontal="left" vertical="center" wrapText="1"/>
      <protection/>
    </xf>
    <xf numFmtId="0" fontId="22" fillId="0" borderId="0" xfId="108">
      <alignment vertical="center"/>
      <protection/>
    </xf>
    <xf numFmtId="0" fontId="5" fillId="0" borderId="0" xfId="108" applyFont="1" applyFill="1" applyBorder="1" applyAlignment="1">
      <alignment vertical="center"/>
      <protection/>
    </xf>
    <xf numFmtId="193" fontId="5" fillId="0" borderId="0" xfId="108" applyNumberFormat="1" applyFont="1" applyBorder="1" applyAlignment="1">
      <alignment vertical="center"/>
      <protection/>
    </xf>
    <xf numFmtId="49" fontId="7" fillId="0" borderId="10" xfId="108" applyNumberFormat="1" applyFont="1" applyBorder="1" applyAlignment="1">
      <alignment horizontal="left" vertical="center" wrapText="1"/>
      <protection/>
    </xf>
    <xf numFmtId="49" fontId="5" fillId="0" borderId="0" xfId="108" applyNumberFormat="1" applyFont="1" applyBorder="1" applyAlignment="1">
      <alignment horizontal="left" vertical="center" wrapText="1"/>
      <protection/>
    </xf>
    <xf numFmtId="49" fontId="7" fillId="0" borderId="12" xfId="108" applyNumberFormat="1" applyFont="1" applyBorder="1" applyAlignment="1">
      <alignment horizontal="left" vertical="center" wrapText="1"/>
      <protection/>
    </xf>
    <xf numFmtId="193" fontId="7" fillId="0" borderId="12" xfId="108" applyNumberFormat="1" applyFont="1" applyBorder="1" applyAlignment="1">
      <alignment horizontal="center" vertical="center" wrapText="1"/>
      <protection/>
    </xf>
    <xf numFmtId="0" fontId="7" fillId="0" borderId="12" xfId="108" applyFont="1" applyFill="1" applyBorder="1" applyAlignment="1">
      <alignment horizontal="center" vertical="center" wrapText="1"/>
      <protection/>
    </xf>
    <xf numFmtId="0" fontId="10" fillId="4" borderId="0" xfId="105" applyFont="1" applyFill="1" applyBorder="1" applyAlignment="1">
      <alignment vertical="center" wrapText="1"/>
      <protection/>
    </xf>
    <xf numFmtId="178" fontId="10" fillId="0" borderId="0" xfId="108" applyNumberFormat="1" applyFont="1" applyBorder="1" applyAlignment="1">
      <alignment horizontal="center" vertical="center"/>
      <protection/>
    </xf>
    <xf numFmtId="0" fontId="10" fillId="4" borderId="0" xfId="105" applyFont="1" applyFill="1" applyBorder="1" applyAlignment="1">
      <alignment horizontal="left" vertical="center" wrapText="1"/>
      <protection/>
    </xf>
    <xf numFmtId="178" fontId="10" fillId="0" borderId="0" xfId="108" applyNumberFormat="1" applyFont="1" applyBorder="1" applyAlignment="1">
      <alignment horizontal="right" vertical="center"/>
      <protection/>
    </xf>
    <xf numFmtId="0" fontId="16" fillId="4" borderId="0" xfId="105" applyFont="1" applyFill="1" applyBorder="1" applyAlignment="1">
      <alignment vertical="center" wrapText="1"/>
      <protection/>
    </xf>
    <xf numFmtId="0" fontId="10" fillId="4" borderId="11" xfId="105" applyFont="1" applyFill="1" applyBorder="1" applyAlignment="1">
      <alignment vertical="center" wrapText="1"/>
      <protection/>
    </xf>
    <xf numFmtId="0" fontId="5" fillId="0" borderId="0" xfId="108" applyFont="1" applyBorder="1" applyAlignment="1">
      <alignment vertical="center"/>
      <protection/>
    </xf>
    <xf numFmtId="0" fontId="7" fillId="0" borderId="11" xfId="108" applyFont="1" applyBorder="1" applyAlignment="1">
      <alignment vertical="center"/>
      <protection/>
    </xf>
    <xf numFmtId="49" fontId="7" fillId="0" borderId="11" xfId="108" applyNumberFormat="1" applyFont="1" applyBorder="1" applyAlignment="1">
      <alignment horizontal="center" vertical="center"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10" fillId="50" borderId="0" xfId="108" applyFont="1" applyFill="1" applyBorder="1" applyAlignment="1">
      <alignment vertical="center" wrapText="1"/>
      <protection/>
    </xf>
    <xf numFmtId="0" fontId="10" fillId="50" borderId="14" xfId="108" applyFont="1" applyFill="1" applyBorder="1" applyAlignment="1">
      <alignment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22" fillId="0" borderId="10" xfId="108" applyBorder="1">
      <alignment vertical="center"/>
      <protection/>
    </xf>
    <xf numFmtId="0" fontId="22" fillId="0" borderId="0" xfId="108" applyBorder="1">
      <alignment vertical="center"/>
      <protection/>
    </xf>
    <xf numFmtId="0" fontId="16" fillId="0" borderId="0" xfId="108" applyFont="1" applyFill="1" applyBorder="1" applyAlignment="1">
      <alignment vertical="center" wrapText="1"/>
      <protection/>
    </xf>
    <xf numFmtId="0" fontId="16" fillId="0" borderId="0" xfId="108" applyFont="1" applyFill="1" applyBorder="1" applyAlignment="1">
      <alignment/>
      <protection/>
    </xf>
    <xf numFmtId="49" fontId="5" fillId="0" borderId="11" xfId="108" applyNumberFormat="1" applyFont="1" applyBorder="1" applyAlignment="1">
      <alignment horizontal="left" vertical="center" wrapText="1"/>
      <protection/>
    </xf>
    <xf numFmtId="0" fontId="22" fillId="0" borderId="11" xfId="108" applyBorder="1">
      <alignment vertical="center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180" fontId="5" fillId="0" borderId="1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center" vertical="center" wrapText="1"/>
      <protection/>
    </xf>
    <xf numFmtId="181" fontId="5" fillId="0" borderId="0" xfId="0" applyNumberFormat="1" applyFont="1" applyAlignment="1" applyProtection="1">
      <alignment horizontal="center" vertical="center" wrapText="1"/>
      <protection/>
    </xf>
    <xf numFmtId="180" fontId="5" fillId="0" borderId="11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/>
      <protection/>
    </xf>
    <xf numFmtId="178" fontId="5" fillId="0" borderId="0" xfId="0" applyNumberFormat="1" applyFont="1" applyAlignment="1" applyProtection="1">
      <alignment horizontal="right" vertical="center" wrapText="1"/>
      <protection/>
    </xf>
    <xf numFmtId="0" fontId="0" fillId="0" borderId="0" xfId="88" applyFont="1" applyAlignment="1" applyProtection="1">
      <alignment/>
      <protection/>
    </xf>
    <xf numFmtId="0" fontId="7" fillId="0" borderId="10" xfId="88" applyFont="1" applyBorder="1" applyAlignment="1" applyProtection="1">
      <alignment wrapText="1"/>
      <protection/>
    </xf>
    <xf numFmtId="0" fontId="7" fillId="0" borderId="11" xfId="88" applyFont="1" applyBorder="1" applyAlignment="1" applyProtection="1">
      <alignment horizontal="center" vertical="center" wrapText="1"/>
      <protection/>
    </xf>
    <xf numFmtId="0" fontId="0" fillId="0" borderId="11" xfId="88" applyFont="1" applyBorder="1" applyAlignment="1" applyProtection="1">
      <alignment horizontal="center" vertical="center"/>
      <protection/>
    </xf>
    <xf numFmtId="0" fontId="5" fillId="0" borderId="10" xfId="88" applyFont="1" applyBorder="1" applyAlignment="1" applyProtection="1">
      <alignment horizontal="center" vertical="center"/>
      <protection/>
    </xf>
    <xf numFmtId="178" fontId="10" fillId="0" borderId="13" xfId="88" applyNumberFormat="1" applyFont="1" applyBorder="1" applyAlignment="1" applyProtection="1">
      <alignment horizontal="center" vertical="center" wrapText="1"/>
      <protection/>
    </xf>
    <xf numFmtId="0" fontId="0" fillId="0" borderId="0" xfId="88" applyFont="1" applyAlignment="1" applyProtection="1">
      <alignment horizontal="center" vertical="center"/>
      <protection/>
    </xf>
    <xf numFmtId="0" fontId="0" fillId="0" borderId="0" xfId="88" applyFont="1" applyAlignment="1" applyProtection="1">
      <alignment horizontal="left"/>
      <protection/>
    </xf>
    <xf numFmtId="0" fontId="5" fillId="0" borderId="0" xfId="88" applyFont="1" applyAlignment="1" applyProtection="1">
      <alignment horizontal="center" vertical="center"/>
      <protection/>
    </xf>
    <xf numFmtId="178" fontId="10" fillId="0" borderId="0" xfId="88" applyNumberFormat="1" applyFont="1" applyAlignment="1" applyProtection="1">
      <alignment horizontal="center" wrapText="1"/>
      <protection/>
    </xf>
    <xf numFmtId="180" fontId="5" fillId="0" borderId="0" xfId="88" applyNumberFormat="1" applyFont="1" applyAlignment="1" applyProtection="1">
      <alignment horizontal="center" vertical="center"/>
      <protection/>
    </xf>
    <xf numFmtId="178" fontId="0" fillId="0" borderId="0" xfId="88" applyNumberFormat="1" applyFont="1" applyAlignment="1" applyProtection="1">
      <alignment horizontal="center"/>
      <protection/>
    </xf>
    <xf numFmtId="180" fontId="0" fillId="0" borderId="0" xfId="88" applyNumberFormat="1" applyFont="1" applyAlignment="1" applyProtection="1">
      <alignment/>
      <protection/>
    </xf>
    <xf numFmtId="178" fontId="10" fillId="0" borderId="0" xfId="88" applyNumberFormat="1" applyFont="1" applyAlignment="1" applyProtection="1">
      <alignment horizontal="center" vertical="center" wrapText="1"/>
      <protection/>
    </xf>
    <xf numFmtId="0" fontId="14" fillId="0" borderId="0" xfId="88" applyFont="1" applyAlignment="1" applyProtection="1">
      <alignment horizontal="center" vertical="center"/>
      <protection/>
    </xf>
    <xf numFmtId="0" fontId="7" fillId="0" borderId="0" xfId="88" applyFont="1" applyAlignment="1" applyProtection="1">
      <alignment horizontal="center" vertical="center"/>
      <protection/>
    </xf>
    <xf numFmtId="178" fontId="16" fillId="0" borderId="0" xfId="88" applyNumberFormat="1" applyFont="1" applyAlignment="1" applyProtection="1">
      <alignment horizontal="center" vertical="center" wrapText="1"/>
      <protection/>
    </xf>
    <xf numFmtId="180" fontId="7" fillId="0" borderId="0" xfId="88" applyNumberFormat="1" applyFont="1" applyAlignment="1" applyProtection="1">
      <alignment horizontal="center" vertical="center"/>
      <protection/>
    </xf>
    <xf numFmtId="0" fontId="7" fillId="0" borderId="0" xfId="108" applyFont="1" applyFill="1" applyBorder="1" applyAlignment="1">
      <alignment vertical="center" wrapText="1"/>
      <protection/>
    </xf>
    <xf numFmtId="0" fontId="7" fillId="0" borderId="11" xfId="108" applyFont="1" applyFill="1" applyBorder="1" applyAlignment="1">
      <alignment vertical="center" wrapText="1"/>
      <protection/>
    </xf>
    <xf numFmtId="178" fontId="5" fillId="0" borderId="0" xfId="108" applyNumberFormat="1" applyFont="1" applyFill="1" applyBorder="1" applyAlignment="1">
      <alignment horizontal="center" vertical="center" wrapText="1"/>
      <protection/>
    </xf>
    <xf numFmtId="178" fontId="5" fillId="0" borderId="11" xfId="108" applyNumberFormat="1" applyFont="1" applyFill="1" applyBorder="1" applyAlignment="1">
      <alignment horizontal="center" vertical="center" wrapText="1"/>
      <protection/>
    </xf>
    <xf numFmtId="178" fontId="5" fillId="0" borderId="10" xfId="108" applyNumberFormat="1" applyFont="1" applyBorder="1" applyAlignment="1">
      <alignment horizontal="center" vertical="center" wrapText="1"/>
      <protection/>
    </xf>
    <xf numFmtId="178" fontId="5" fillId="0" borderId="0" xfId="108" applyNumberFormat="1" applyFont="1" applyBorder="1" applyAlignment="1">
      <alignment horizontal="center" vertical="center" wrapText="1"/>
      <protection/>
    </xf>
    <xf numFmtId="178" fontId="5" fillId="0" borderId="10" xfId="108" applyNumberFormat="1" applyFont="1" applyFill="1" applyBorder="1" applyAlignment="1">
      <alignment horizontal="center" vertical="center" wrapText="1"/>
      <protection/>
    </xf>
    <xf numFmtId="178" fontId="5" fillId="0" borderId="11" xfId="108" applyNumberFormat="1" applyFont="1" applyBorder="1" applyAlignment="1">
      <alignment horizontal="center" vertical="center"/>
      <protection/>
    </xf>
    <xf numFmtId="178" fontId="10" fillId="0" borderId="11" xfId="108" applyNumberFormat="1" applyFont="1" applyBorder="1" applyAlignment="1">
      <alignment horizontal="center" vertical="center"/>
      <protection/>
    </xf>
    <xf numFmtId="179" fontId="10" fillId="0" borderId="0" xfId="108" applyNumberFormat="1" applyFont="1" applyBorder="1" applyAlignment="1">
      <alignment horizontal="center" vertical="center"/>
      <protection/>
    </xf>
    <xf numFmtId="179" fontId="65" fillId="0" borderId="0" xfId="88" applyNumberFormat="1" applyFont="1" applyBorder="1" applyAlignment="1" applyProtection="1">
      <alignment horizontal="center" vertical="center"/>
      <protection/>
    </xf>
    <xf numFmtId="179" fontId="65" fillId="0" borderId="0" xfId="88" applyNumberFormat="1" applyFont="1" applyAlignment="1" applyProtection="1">
      <alignment horizontal="center" vertical="center"/>
      <protection/>
    </xf>
    <xf numFmtId="179" fontId="66" fillId="0" borderId="0" xfId="88" applyNumberFormat="1" applyFont="1" applyAlignment="1" applyProtection="1">
      <alignment horizontal="center" vertical="center"/>
      <protection/>
    </xf>
    <xf numFmtId="179" fontId="65" fillId="0" borderId="11" xfId="88" applyNumberFormat="1" applyFont="1" applyBorder="1" applyAlignment="1" applyProtection="1">
      <alignment horizontal="center" vertical="center"/>
      <protection/>
    </xf>
    <xf numFmtId="178" fontId="10" fillId="0" borderId="0" xfId="107" applyNumberFormat="1" applyFont="1" applyFill="1" applyBorder="1" applyAlignment="1">
      <alignment horizontal="center" vertical="center" wrapText="1"/>
      <protection/>
    </xf>
    <xf numFmtId="178" fontId="10" fillId="0" borderId="0" xfId="107" applyNumberFormat="1" applyFont="1" applyFill="1" applyBorder="1" applyAlignment="1">
      <alignment horizontal="center" vertical="center"/>
      <protection/>
    </xf>
    <xf numFmtId="178" fontId="10" fillId="0" borderId="11" xfId="107" applyNumberFormat="1" applyFont="1" applyFill="1" applyBorder="1" applyAlignment="1">
      <alignment horizontal="center" vertical="center"/>
      <protection/>
    </xf>
    <xf numFmtId="0" fontId="10" fillId="50" borderId="0" xfId="108" applyFont="1" applyFill="1" applyBorder="1" applyAlignment="1">
      <alignment vertical="center" wrapText="1"/>
      <protection/>
    </xf>
    <xf numFmtId="178" fontId="10" fillId="0" borderId="0" xfId="108" applyNumberFormat="1" applyFont="1" applyFill="1" applyBorder="1" applyAlignment="1">
      <alignment horizontal="center" vertical="center" wrapText="1"/>
      <protection/>
    </xf>
    <xf numFmtId="198" fontId="10" fillId="0" borderId="0" xfId="108" applyNumberFormat="1" applyFont="1" applyBorder="1" applyAlignment="1">
      <alignment horizontal="center" vertical="center" wrapText="1"/>
      <protection/>
    </xf>
    <xf numFmtId="196" fontId="10" fillId="0" borderId="0" xfId="108" applyNumberFormat="1" applyFont="1" applyBorder="1" applyAlignment="1">
      <alignment horizontal="center" vertical="center" wrapText="1"/>
      <protection/>
    </xf>
    <xf numFmtId="199" fontId="10" fillId="0" borderId="0" xfId="108" applyNumberFormat="1" applyFont="1" applyBorder="1" applyAlignment="1">
      <alignment horizontal="center" vertical="center" wrapText="1"/>
      <protection/>
    </xf>
    <xf numFmtId="199" fontId="10" fillId="0" borderId="14" xfId="108" applyNumberFormat="1" applyFont="1" applyBorder="1" applyAlignment="1">
      <alignment horizontal="center" vertical="center" wrapText="1"/>
      <protection/>
    </xf>
    <xf numFmtId="196" fontId="10" fillId="0" borderId="14" xfId="108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0" fontId="10" fillId="0" borderId="0" xfId="107" applyNumberFormat="1" applyFont="1" applyBorder="1" applyAlignment="1">
      <alignment horizontal="center"/>
      <protection/>
    </xf>
    <xf numFmtId="180" fontId="10" fillId="0" borderId="11" xfId="107" applyNumberFormat="1" applyFont="1" applyBorder="1" applyAlignment="1">
      <alignment horizontal="center"/>
      <protection/>
    </xf>
    <xf numFmtId="179" fontId="10" fillId="0" borderId="0" xfId="107" applyNumberFormat="1" applyFont="1" applyBorder="1" applyAlignment="1">
      <alignment horizontal="center" vertical="center"/>
      <protection/>
    </xf>
    <xf numFmtId="179" fontId="10" fillId="0" borderId="11" xfId="107" applyNumberFormat="1" applyFont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horizontal="center"/>
      <protection/>
    </xf>
    <xf numFmtId="178" fontId="10" fillId="0" borderId="0" xfId="108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left" vertical="center"/>
      <protection/>
    </xf>
    <xf numFmtId="49" fontId="7" fillId="0" borderId="10" xfId="101" applyNumberFormat="1" applyFont="1" applyFill="1" applyBorder="1" applyAlignment="1">
      <alignment horizontal="left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78" fontId="1" fillId="0" borderId="0" xfId="0" applyNumberFormat="1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178" fontId="1" fillId="0" borderId="11" xfId="0" applyNumberFormat="1" applyFont="1" applyBorder="1" applyAlignment="1" applyProtection="1">
      <alignment horizontal="center" vertical="center" wrapText="1"/>
      <protection/>
    </xf>
    <xf numFmtId="181" fontId="1" fillId="0" borderId="0" xfId="0" applyNumberFormat="1" applyFont="1" applyAlignment="1" applyProtection="1">
      <alignment horizontal="center" vertical="center" wrapText="1"/>
      <protection/>
    </xf>
    <xf numFmtId="181" fontId="1" fillId="0" borderId="11" xfId="0" applyNumberFormat="1" applyFont="1" applyBorder="1" applyAlignment="1" applyProtection="1">
      <alignment horizontal="center" vertical="center" wrapText="1"/>
      <protection/>
    </xf>
    <xf numFmtId="178" fontId="1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178" fontId="10" fillId="4" borderId="0" xfId="108" applyNumberFormat="1" applyFont="1" applyFill="1" applyBorder="1" applyAlignment="1">
      <alignment horizontal="center"/>
      <protection/>
    </xf>
    <xf numFmtId="196" fontId="10" fillId="0" borderId="0" xfId="108" applyNumberFormat="1" applyFont="1" applyBorder="1" applyAlignment="1">
      <alignment horizontal="center" vertical="center" wrapText="1"/>
      <protection/>
    </xf>
    <xf numFmtId="0" fontId="7" fillId="0" borderId="10" xfId="88" applyFont="1" applyBorder="1" applyAlignment="1" applyProtection="1">
      <alignment horizontal="center"/>
      <protection/>
    </xf>
    <xf numFmtId="0" fontId="5" fillId="0" borderId="11" xfId="88" applyFont="1" applyBorder="1" applyAlignment="1" applyProtection="1">
      <alignment horizontal="center" vertical="center"/>
      <protection/>
    </xf>
    <xf numFmtId="180" fontId="7" fillId="0" borderId="0" xfId="0" applyNumberFormat="1" applyFont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 horizontal="center" vertical="center"/>
      <protection/>
    </xf>
    <xf numFmtId="180" fontId="16" fillId="0" borderId="0" xfId="0" applyNumberFormat="1" applyFont="1" applyAlignment="1" applyProtection="1">
      <alignment horizontal="center" vertical="center" wrapText="1"/>
      <protection/>
    </xf>
    <xf numFmtId="0" fontId="7" fillId="0" borderId="0" xfId="96" applyFont="1" applyProtection="1">
      <alignment/>
      <protection/>
    </xf>
    <xf numFmtId="0" fontId="5" fillId="0" borderId="0" xfId="96" applyFont="1" applyProtection="1">
      <alignment/>
      <protection/>
    </xf>
    <xf numFmtId="0" fontId="0" fillId="0" borderId="0" xfId="96" applyFont="1" applyProtection="1">
      <alignment/>
      <protection/>
    </xf>
    <xf numFmtId="0" fontId="5" fillId="0" borderId="10" xfId="96" applyFont="1" applyBorder="1" applyProtection="1">
      <alignment/>
      <protection/>
    </xf>
    <xf numFmtId="0" fontId="7" fillId="0" borderId="10" xfId="96" applyFont="1" applyBorder="1" applyAlignment="1" applyProtection="1">
      <alignment horizontal="center"/>
      <protection/>
    </xf>
    <xf numFmtId="0" fontId="5" fillId="0" borderId="11" xfId="96" applyFont="1" applyBorder="1" applyProtection="1">
      <alignment/>
      <protection/>
    </xf>
    <xf numFmtId="0" fontId="7" fillId="0" borderId="11" xfId="96" applyFont="1" applyBorder="1" applyAlignment="1" applyProtection="1">
      <alignment horizontal="center"/>
      <protection/>
    </xf>
    <xf numFmtId="0" fontId="29" fillId="0" borderId="0" xfId="96" applyFont="1" applyAlignment="1" applyProtection="1">
      <alignment horizontal="center"/>
      <protection/>
    </xf>
    <xf numFmtId="179" fontId="29" fillId="0" borderId="0" xfId="96" applyNumberFormat="1" applyFont="1" applyAlignment="1" applyProtection="1">
      <alignment horizontal="center"/>
      <protection/>
    </xf>
    <xf numFmtId="178" fontId="29" fillId="0" borderId="0" xfId="96" applyNumberFormat="1" applyFont="1" applyAlignment="1" applyProtection="1">
      <alignment horizontal="center"/>
      <protection/>
    </xf>
    <xf numFmtId="0" fontId="0" fillId="0" borderId="0" xfId="96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11" xfId="106" applyFont="1" applyBorder="1" applyAlignment="1" applyProtection="1">
      <alignment horizontal="right"/>
      <protection/>
    </xf>
    <xf numFmtId="0" fontId="5" fillId="0" borderId="10" xfId="106" applyFont="1" applyBorder="1" applyAlignment="1" applyProtection="1">
      <alignment vertical="center" wrapText="1"/>
      <protection/>
    </xf>
    <xf numFmtId="176" fontId="5" fillId="0" borderId="10" xfId="106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178" fontId="5" fillId="0" borderId="10" xfId="106" applyNumberFormat="1" applyFont="1" applyBorder="1" applyAlignment="1" applyProtection="1">
      <alignment horizontal="center" vertical="center"/>
      <protection/>
    </xf>
    <xf numFmtId="178" fontId="5" fillId="0" borderId="0" xfId="106" applyNumberFormat="1" applyFont="1" applyAlignment="1" applyProtection="1">
      <alignment horizontal="center" vertical="center"/>
      <protection/>
    </xf>
    <xf numFmtId="0" fontId="5" fillId="0" borderId="10" xfId="96" applyFont="1" applyBorder="1" applyProtection="1">
      <alignment/>
      <protection/>
    </xf>
    <xf numFmtId="0" fontId="10" fillId="0" borderId="0" xfId="107" applyFont="1" applyAlignment="1">
      <alignment horizontal="left" vertical="center" wrapText="1"/>
      <protection/>
    </xf>
    <xf numFmtId="0" fontId="10" fillId="0" borderId="0" xfId="107" applyFont="1" applyAlignment="1">
      <alignment horizontal="left" vertical="center"/>
      <protection/>
    </xf>
    <xf numFmtId="0" fontId="16" fillId="0" borderId="11" xfId="107" applyFont="1" applyFill="1" applyBorder="1" applyAlignment="1">
      <alignment horizontal="left" vertical="center" wrapText="1"/>
      <protection/>
    </xf>
    <xf numFmtId="0" fontId="16" fillId="0" borderId="11" xfId="107" applyFont="1" applyFill="1" applyBorder="1" applyAlignment="1">
      <alignment horizontal="left" vertical="center" wrapText="1"/>
      <protection/>
    </xf>
    <xf numFmtId="0" fontId="16" fillId="0" borderId="0" xfId="107" applyNumberFormat="1" applyFont="1" applyFill="1" applyBorder="1" applyAlignment="1">
      <alignment horizontal="left" vertical="center" wrapText="1"/>
      <protection/>
    </xf>
    <xf numFmtId="0" fontId="16" fillId="0" borderId="11" xfId="107" applyNumberFormat="1" applyFont="1" applyFill="1" applyBorder="1" applyAlignment="1">
      <alignment horizontal="left" vertical="center" wrapText="1"/>
      <protection/>
    </xf>
    <xf numFmtId="0" fontId="10" fillId="0" borderId="16" xfId="107" applyNumberFormat="1" applyFont="1" applyFill="1" applyBorder="1" applyAlignment="1">
      <alignment horizontal="center" vertical="center" wrapText="1"/>
      <protection/>
    </xf>
    <xf numFmtId="0" fontId="10" fillId="0" borderId="17" xfId="107" applyNumberFormat="1" applyFont="1" applyFill="1" applyBorder="1" applyAlignment="1">
      <alignment horizontal="center" vertical="center" wrapText="1"/>
      <protection/>
    </xf>
    <xf numFmtId="0" fontId="10" fillId="0" borderId="18" xfId="107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11" xfId="108" applyFont="1" applyBorder="1" applyAlignment="1">
      <alignment horizontal="left" vertical="center"/>
      <protection/>
    </xf>
    <xf numFmtId="0" fontId="7" fillId="0" borderId="11" xfId="108" applyFont="1" applyBorder="1" applyAlignment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6" fillId="50" borderId="14" xfId="108" applyFont="1" applyFill="1" applyBorder="1" applyAlignment="1">
      <alignment horizontal="left" vertical="center" wrapText="1"/>
      <protection/>
    </xf>
    <xf numFmtId="0" fontId="16" fillId="50" borderId="14" xfId="108" applyFont="1" applyFill="1" applyBorder="1" applyAlignment="1">
      <alignment horizontal="left" vertical="center" wrapText="1"/>
      <protection/>
    </xf>
    <xf numFmtId="0" fontId="10" fillId="50" borderId="13" xfId="108" applyFont="1" applyFill="1" applyBorder="1" applyAlignment="1">
      <alignment horizontal="center" vertical="center" wrapText="1"/>
      <protection/>
    </xf>
    <xf numFmtId="0" fontId="10" fillId="50" borderId="14" xfId="108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6" fillId="0" borderId="0" xfId="108" applyFont="1" applyFill="1" applyBorder="1" applyAlignment="1">
      <alignment horizontal="left" vertical="center" wrapText="1"/>
      <protection/>
    </xf>
    <xf numFmtId="0" fontId="16" fillId="0" borderId="0" xfId="108" applyFont="1" applyFill="1" applyBorder="1" applyAlignment="1">
      <alignment horizontal="left" vertical="center" wrapText="1"/>
      <protection/>
    </xf>
    <xf numFmtId="0" fontId="10" fillId="0" borderId="10" xfId="108" applyFont="1" applyFill="1" applyBorder="1" applyAlignment="1">
      <alignment horizontal="center" vertical="center" wrapText="1"/>
      <protection/>
    </xf>
    <xf numFmtId="0" fontId="10" fillId="0" borderId="11" xfId="108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 horizontal="left" vertical="center"/>
      <protection/>
    </xf>
    <xf numFmtId="0" fontId="7" fillId="4" borderId="0" xfId="0" applyFont="1" applyFill="1" applyAlignment="1" applyProtection="1">
      <alignment horizontal="right"/>
      <protection/>
    </xf>
    <xf numFmtId="0" fontId="7" fillId="4" borderId="11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/>
      <protection/>
    </xf>
    <xf numFmtId="176" fontId="7" fillId="0" borderId="11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11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7" fillId="0" borderId="0" xfId="88" applyFont="1" applyAlignment="1" applyProtection="1">
      <alignment wrapText="1"/>
      <protection/>
    </xf>
    <xf numFmtId="0" fontId="7" fillId="0" borderId="0" xfId="88" applyFont="1" applyAlignment="1" applyProtection="1">
      <alignment wrapText="1"/>
      <protection/>
    </xf>
    <xf numFmtId="0" fontId="7" fillId="0" borderId="0" xfId="88" applyFont="1" applyAlignment="1" applyProtection="1">
      <alignment/>
      <protection/>
    </xf>
    <xf numFmtId="0" fontId="7" fillId="0" borderId="10" xfId="88" applyFont="1" applyBorder="1" applyAlignment="1" applyProtection="1">
      <alignment horizontal="center" vertical="center" wrapText="1"/>
      <protection/>
    </xf>
    <xf numFmtId="0" fontId="0" fillId="0" borderId="11" xfId="8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wrapText="1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7" fillId="0" borderId="10" xfId="104" applyFont="1" applyFill="1" applyBorder="1" applyAlignment="1">
      <alignment horizontal="center" vertical="center"/>
      <protection/>
    </xf>
    <xf numFmtId="0" fontId="7" fillId="0" borderId="11" xfId="104" applyFont="1" applyFill="1" applyBorder="1" applyAlignment="1">
      <alignment horizontal="center" vertical="center"/>
      <protection/>
    </xf>
    <xf numFmtId="0" fontId="16" fillId="4" borderId="11" xfId="103" applyFont="1" applyFill="1" applyBorder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0" fillId="50" borderId="0" xfId="108" applyFont="1" applyFill="1" applyBorder="1" applyAlignment="1">
      <alignment vertical="center" wrapText="1"/>
      <protection/>
    </xf>
  </cellXfs>
  <cellStyles count="128">
    <cellStyle name="Normal" xfId="0"/>
    <cellStyle name="_201603月报" xfId="15"/>
    <cellStyle name="_2016年1-2月统计月报（定稿）" xfId="16"/>
    <cellStyle name="_ET_STYLE_NoName_00_" xfId="17"/>
    <cellStyle name="_ET_STYLE_NoName_00__201603统计快报" xfId="18"/>
    <cellStyle name="_ET_STYLE_NoName_00__201603统计快报_29" xfId="19"/>
    <cellStyle name="_ET_STYLE_NoName_00__201603统计快报_30" xfId="20"/>
    <cellStyle name="_ET_STYLE_NoName_00__201603统计快报_31" xfId="21"/>
    <cellStyle name="_ET_STYLE_NoName_00__201603统计快报_32" xfId="22"/>
    <cellStyle name="_ET_STYLE_NoName_00__201603统计快报_33" xfId="23"/>
    <cellStyle name="_ET_STYLE_NoName_00__201603统计快报_34" xfId="24"/>
    <cellStyle name="_ET_STYLE_NoName_00__2016年1-2月统计月报（定稿）" xfId="25"/>
    <cellStyle name="_ET_STYLE_NoName_00__2016年1-2月统计月报（定稿）_29" xfId="26"/>
    <cellStyle name="_ET_STYLE_NoName_00__2016年1-2月统计月报（定稿）_30" xfId="27"/>
    <cellStyle name="_ET_STYLE_NoName_00__2016年1-2月统计月报（定稿）_31" xfId="28"/>
    <cellStyle name="_ET_STYLE_NoName_00__2016年1-2月统计月报（定稿）_32" xfId="29"/>
    <cellStyle name="_ET_STYLE_NoName_00__2016年1-2月统计月报（定稿）_33" xfId="30"/>
    <cellStyle name="_ET_STYLE_NoName_00__2016年1-2月统计月报（定稿）_34" xfId="31"/>
    <cellStyle name="_ET_STYLE_NoName_00__29" xfId="32"/>
    <cellStyle name="_ET_STYLE_NoName_00__30" xfId="33"/>
    <cellStyle name="_ET_STYLE_NoName_00__31" xfId="34"/>
    <cellStyle name="_ET_STYLE_NoName_00__32" xfId="35"/>
    <cellStyle name="_ET_STYLE_NoName_00__33" xfId="36"/>
    <cellStyle name="_ET_STYLE_NoName_00__34" xfId="37"/>
    <cellStyle name="0,0&#13;&#10;NA&#13;&#10;" xfId="38"/>
    <cellStyle name="20% - 强调文字颜色 1" xfId="39"/>
    <cellStyle name="20% - 强调文字颜色 2" xfId="40"/>
    <cellStyle name="20% - 强调文字颜色 3" xfId="41"/>
    <cellStyle name="20% - 强调文字颜色 4" xfId="42"/>
    <cellStyle name="20% - 强调文字颜色 5" xfId="43"/>
    <cellStyle name="20% - 强调文字颜色 6" xfId="44"/>
    <cellStyle name="20% - 着色 1" xfId="45"/>
    <cellStyle name="20% - 着色 2" xfId="46"/>
    <cellStyle name="20% - 着色 3" xfId="47"/>
    <cellStyle name="20% - 着色 4" xfId="48"/>
    <cellStyle name="20% - 着色 5" xfId="49"/>
    <cellStyle name="20% - 着色 6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2" xfId="70"/>
    <cellStyle name="60% - 着色 3" xfId="71"/>
    <cellStyle name="60% - 着色 4" xfId="72"/>
    <cellStyle name="60% - 着色 5" xfId="73"/>
    <cellStyle name="60% - 着色 6" xfId="74"/>
    <cellStyle name="Percent" xfId="75"/>
    <cellStyle name="标题" xfId="76"/>
    <cellStyle name="标题 1" xfId="77"/>
    <cellStyle name="标题 2" xfId="78"/>
    <cellStyle name="标题 3" xfId="79"/>
    <cellStyle name="标题 4" xfId="80"/>
    <cellStyle name="差" xfId="81"/>
    <cellStyle name="差_201702月报" xfId="82"/>
    <cellStyle name="差_21" xfId="83"/>
    <cellStyle name="常规 10" xfId="84"/>
    <cellStyle name="常规 107" xfId="85"/>
    <cellStyle name="常规 2" xfId="86"/>
    <cellStyle name="常规 2 2" xfId="87"/>
    <cellStyle name="常规 2 3" xfId="88"/>
    <cellStyle name="常规 2_0湖北统计月报201804" xfId="89"/>
    <cellStyle name="常规 3" xfId="90"/>
    <cellStyle name="常规 3 3" xfId="91"/>
    <cellStyle name="常规 3 5" xfId="92"/>
    <cellStyle name="常规 4" xfId="93"/>
    <cellStyle name="常规 44" xfId="94"/>
    <cellStyle name="常规 5" xfId="95"/>
    <cellStyle name="常规 6" xfId="96"/>
    <cellStyle name="常规 75" xfId="97"/>
    <cellStyle name="常规 76" xfId="98"/>
    <cellStyle name="常规 77" xfId="99"/>
    <cellStyle name="常规 78" xfId="100"/>
    <cellStyle name="常规_0湖北统计月报201804" xfId="101"/>
    <cellStyle name="常规_15" xfId="102"/>
    <cellStyle name="常规_18" xfId="103"/>
    <cellStyle name="常规_19" xfId="104"/>
    <cellStyle name="常规_3 2" xfId="105"/>
    <cellStyle name="常规_Sheet1" xfId="106"/>
    <cellStyle name="常规_农业（月报）" xfId="107"/>
    <cellStyle name="常规_月报（工业分行业）" xfId="108"/>
    <cellStyle name="Hyperlink" xfId="109"/>
    <cellStyle name="好" xfId="110"/>
    <cellStyle name="好_201702月报" xfId="111"/>
    <cellStyle name="汇总" xfId="112"/>
    <cellStyle name="Currency" xfId="113"/>
    <cellStyle name="Currency [0]" xfId="114"/>
    <cellStyle name="计算" xfId="115"/>
    <cellStyle name="检查单元格" xfId="116"/>
    <cellStyle name="解释性文本" xfId="117"/>
    <cellStyle name="警告文本" xfId="118"/>
    <cellStyle name="链接单元格" xfId="119"/>
    <cellStyle name="千位[0]_q97122" xfId="120"/>
    <cellStyle name="千位_q97122" xfId="121"/>
    <cellStyle name="Comma" xfId="122"/>
    <cellStyle name="Comma [0]" xfId="123"/>
    <cellStyle name="强调文字颜色 1" xfId="124"/>
    <cellStyle name="强调文字颜色 2" xfId="125"/>
    <cellStyle name="强调文字颜色 3" xfId="126"/>
    <cellStyle name="强调文字颜色 4" xfId="127"/>
    <cellStyle name="强调文字颜色 5" xfId="128"/>
    <cellStyle name="强调文字颜色 6" xfId="129"/>
    <cellStyle name="适中" xfId="130"/>
    <cellStyle name="输出" xfId="131"/>
    <cellStyle name="输入" xfId="132"/>
    <cellStyle name="样式 1" xfId="133"/>
    <cellStyle name="Followed Hyperlink" xfId="134"/>
    <cellStyle name="着色 1" xfId="135"/>
    <cellStyle name="着色 2" xfId="136"/>
    <cellStyle name="着色 3" xfId="137"/>
    <cellStyle name="着色 4" xfId="138"/>
    <cellStyle name="着色 5" xfId="139"/>
    <cellStyle name="着色 6" xfId="140"/>
    <cellStyle name="注释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地区生产总值季度增长速度</a:t>
            </a:r>
          </a:p>
        </c:rich>
      </c:tx>
      <c:layout>
        <c:manualLayout>
          <c:xMode val="factor"/>
          <c:yMode val="factor"/>
          <c:x val="0.08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9675"/>
          <c:w val="0.798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8.6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8.2</a:t>
                    </a:r>
                  </a:p>
                </c:rich>
              </c:tx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'[1]6月'!$N$116:$V$116</c:f>
              <c:strCache>
                <c:ptCount val="9"/>
                <c:pt idx="0">
                  <c:v>2016年Ⅱ</c:v>
                </c:pt>
                <c:pt idx="1">
                  <c:v>2016年Ⅲ</c:v>
                </c:pt>
                <c:pt idx="2">
                  <c:v>2016年Ⅳ</c:v>
                </c:pt>
                <c:pt idx="3">
                  <c:v>2017年Ⅰ</c:v>
                </c:pt>
                <c:pt idx="4">
                  <c:v>2017年Ⅱ</c:v>
                </c:pt>
                <c:pt idx="5">
                  <c:v>2017年Ⅲ</c:v>
                </c:pt>
                <c:pt idx="6">
                  <c:v>2017年Ⅳ</c:v>
                </c:pt>
                <c:pt idx="7">
                  <c:v>2018年Ⅰ</c:v>
                </c:pt>
                <c:pt idx="8">
                  <c:v>2018年Ⅱ</c:v>
                </c:pt>
              </c:strCache>
            </c:strRef>
          </c:cat>
          <c:val>
            <c:numRef>
              <c:f>'[1]6月'!$N$117:$V$117</c:f>
              <c:numCache>
                <c:ptCount val="9"/>
                <c:pt idx="0">
                  <c:v>7</c:v>
                </c:pt>
                <c:pt idx="1">
                  <c:v>7.2</c:v>
                </c:pt>
                <c:pt idx="2">
                  <c:v>8</c:v>
                </c:pt>
                <c:pt idx="3">
                  <c:v>8.2</c:v>
                </c:pt>
                <c:pt idx="4">
                  <c:v>8.3</c:v>
                </c:pt>
                <c:pt idx="5">
                  <c:v>8.2</c:v>
                </c:pt>
                <c:pt idx="6">
                  <c:v>8.6</c:v>
                </c:pt>
                <c:pt idx="7">
                  <c:v>8.4</c:v>
                </c:pt>
                <c:pt idx="8">
                  <c:v>8.6</c:v>
                </c:pt>
              </c:numCache>
            </c:numRef>
          </c:val>
          <c:smooth val="0"/>
        </c:ser>
        <c:marker val="1"/>
        <c:axId val="57131090"/>
        <c:axId val="44417763"/>
      </c:lineChart>
      <c:catAx>
        <c:axId val="5713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0975"/>
              <c:y val="-0.1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417763"/>
        <c:crosses val="autoZero"/>
        <c:auto val="1"/>
        <c:lblOffset val="100"/>
        <c:tickLblSkip val="1"/>
        <c:noMultiLvlLbl val="0"/>
      </c:catAx>
      <c:valAx>
        <c:axId val="44417763"/>
        <c:scaling>
          <c:orientation val="minMax"/>
          <c:max val="11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季度</a:t>
                </a:r>
              </a:p>
            </c:rich>
          </c:tx>
          <c:layout>
            <c:manualLayout>
              <c:xMode val="factor"/>
              <c:yMode val="factor"/>
              <c:x val="0.27525"/>
              <c:y val="-0.1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7131090"/>
        <c:crossesAt val="1"/>
        <c:crossBetween val="between"/>
        <c:dispUnits/>
        <c:majorUnit val="2"/>
        <c:minorUnit val="0.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规模以上工业增加值各月累计增幅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6725"/>
          <c:w val="0.91225"/>
          <c:h val="0.76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'[1]6月'!$Q$2:$AB$2</c:f>
              <c:strCache>
                <c:ptCount val="12"/>
                <c:pt idx="0">
                  <c:v>2017年1-6月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2018年1-2月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'[1]6月'!$Q$3:$AB$3</c:f>
              <c:numCache>
                <c:ptCount val="12"/>
                <c:pt idx="0">
                  <c:v>8.2</c:v>
                </c:pt>
                <c:pt idx="1">
                  <c:v>8.1</c:v>
                </c:pt>
                <c:pt idx="2">
                  <c:v>7.8</c:v>
                </c:pt>
                <c:pt idx="3">
                  <c:v>7.9</c:v>
                </c:pt>
                <c:pt idx="4">
                  <c:v>7.9</c:v>
                </c:pt>
                <c:pt idx="5">
                  <c:v>8</c:v>
                </c:pt>
                <c:pt idx="6">
                  <c:v>8.3</c:v>
                </c:pt>
                <c:pt idx="7">
                  <c:v>7</c:v>
                </c:pt>
                <c:pt idx="8">
                  <c:v>7.6</c:v>
                </c:pt>
                <c:pt idx="9">
                  <c:v>7.6</c:v>
                </c:pt>
                <c:pt idx="10">
                  <c:v>8.1</c:v>
                </c:pt>
                <c:pt idx="11">
                  <c:v>8.2</c:v>
                </c:pt>
              </c:numCache>
            </c:numRef>
          </c:val>
          <c:smooth val="0"/>
        </c:ser>
        <c:marker val="1"/>
        <c:axId val="64215548"/>
        <c:axId val="41069021"/>
      </c:lineChart>
      <c:catAx>
        <c:axId val="64215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069021"/>
        <c:crosses val="autoZero"/>
        <c:auto val="1"/>
        <c:lblOffset val="100"/>
        <c:tickLblSkip val="1"/>
        <c:noMultiLvlLbl val="0"/>
      </c:catAx>
      <c:valAx>
        <c:axId val="4106902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5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421554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固定资产投资各月累计增幅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8825"/>
          <c:w val="0.90825"/>
          <c:h val="0.81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'[1]6月'!$Q$25:$AB$25</c:f>
              <c:strCache>
                <c:ptCount val="12"/>
                <c:pt idx="0">
                  <c:v>2017年1-6月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2018年1-2月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'[1]6月'!$Q$26:$AB$26</c:f>
              <c:numCache>
                <c:ptCount val="12"/>
                <c:pt idx="0">
                  <c:v>12.2</c:v>
                </c:pt>
                <c:pt idx="1">
                  <c:v>12.5</c:v>
                </c:pt>
                <c:pt idx="2">
                  <c:v>13.3</c:v>
                </c:pt>
                <c:pt idx="3">
                  <c:v>10</c:v>
                </c:pt>
                <c:pt idx="4">
                  <c:v>14.2</c:v>
                </c:pt>
                <c:pt idx="5">
                  <c:v>15.6</c:v>
                </c:pt>
                <c:pt idx="6">
                  <c:v>15.3</c:v>
                </c:pt>
                <c:pt idx="7">
                  <c:v>13.7</c:v>
                </c:pt>
                <c:pt idx="8">
                  <c:v>10.9</c:v>
                </c:pt>
                <c:pt idx="9">
                  <c:v>12.7</c:v>
                </c:pt>
                <c:pt idx="10">
                  <c:v>11.7</c:v>
                </c:pt>
                <c:pt idx="11">
                  <c:v>11.7</c:v>
                </c:pt>
              </c:numCache>
            </c:numRef>
          </c:val>
          <c:smooth val="0"/>
        </c:ser>
        <c:marker val="1"/>
        <c:axId val="34076870"/>
        <c:axId val="38256375"/>
      </c:lineChart>
      <c:catAx>
        <c:axId val="34076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256375"/>
        <c:crosses val="autoZero"/>
        <c:auto val="1"/>
        <c:lblOffset val="100"/>
        <c:tickLblSkip val="1"/>
        <c:noMultiLvlLbl val="0"/>
      </c:catAx>
      <c:valAx>
        <c:axId val="382563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4076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社会消费品零售总额各月累计增幅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47"/>
          <c:w val="0.8125"/>
          <c:h val="0.7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'[1]6月'!$Q$48:$AB$48</c:f>
              <c:strCache>
                <c:ptCount val="12"/>
                <c:pt idx="0">
                  <c:v>2017年1-6月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2018年1-2月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'[1]6月'!$Q$49:$AB$49</c:f>
              <c:numCache>
                <c:ptCount val="12"/>
                <c:pt idx="0">
                  <c:v>12.8</c:v>
                </c:pt>
                <c:pt idx="1">
                  <c:v>12.8</c:v>
                </c:pt>
                <c:pt idx="2">
                  <c:v>12.5</c:v>
                </c:pt>
                <c:pt idx="3">
                  <c:v>12.6</c:v>
                </c:pt>
                <c:pt idx="4">
                  <c:v>12.6</c:v>
                </c:pt>
                <c:pt idx="5">
                  <c:v>12.8</c:v>
                </c:pt>
                <c:pt idx="6">
                  <c:v>12.8</c:v>
                </c:pt>
                <c:pt idx="7">
                  <c:v>13.9</c:v>
                </c:pt>
                <c:pt idx="8">
                  <c:v>13.9</c:v>
                </c:pt>
                <c:pt idx="9">
                  <c:v>13.9</c:v>
                </c:pt>
                <c:pt idx="10">
                  <c:v>13.7</c:v>
                </c:pt>
                <c:pt idx="11">
                  <c:v>13.7</c:v>
                </c:pt>
              </c:numCache>
            </c:numRef>
          </c:val>
          <c:smooth val="0"/>
        </c:ser>
        <c:marker val="1"/>
        <c:axId val="8763056"/>
        <c:axId val="11758641"/>
      </c:lineChart>
      <c:catAx>
        <c:axId val="876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758641"/>
        <c:crosses val="autoZero"/>
        <c:auto val="0"/>
        <c:lblOffset val="100"/>
        <c:tickLblSkip val="1"/>
        <c:noMultiLvlLbl val="0"/>
      </c:catAx>
      <c:valAx>
        <c:axId val="11758641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3"/>
              <c:y val="0.16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876305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居民消费价格指数（上年同月</a:t>
            </a: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=100</a:t>
            </a: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33"/>
          <c:w val="0.89125"/>
          <c:h val="0.6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'[1]6月'!$R$95:$AD$95</c:f>
              <c:strCache>
                <c:ptCount val="13"/>
                <c:pt idx="0">
                  <c:v>2017年6月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2018年1月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'[1]6月'!$R$96:$AD$96</c:f>
              <c:numCache>
                <c:ptCount val="13"/>
                <c:pt idx="0">
                  <c:v>100.5</c:v>
                </c:pt>
                <c:pt idx="1">
                  <c:v>101.1</c:v>
                </c:pt>
                <c:pt idx="2">
                  <c:v>101.5</c:v>
                </c:pt>
                <c:pt idx="3">
                  <c:v>101</c:v>
                </c:pt>
                <c:pt idx="4">
                  <c:v>101.5</c:v>
                </c:pt>
                <c:pt idx="5">
                  <c:v>101.5</c:v>
                </c:pt>
                <c:pt idx="6">
                  <c:v>101.9</c:v>
                </c:pt>
                <c:pt idx="7">
                  <c:v>101.8</c:v>
                </c:pt>
                <c:pt idx="8">
                  <c:v>103.3</c:v>
                </c:pt>
                <c:pt idx="9">
                  <c:v>102.2</c:v>
                </c:pt>
                <c:pt idx="10">
                  <c:v>101.5</c:v>
                </c:pt>
                <c:pt idx="11">
                  <c:v>100.9</c:v>
                </c:pt>
                <c:pt idx="12">
                  <c:v>101.4</c:v>
                </c:pt>
              </c:numCache>
            </c:numRef>
          </c:val>
          <c:smooth val="0"/>
        </c:ser>
        <c:marker val="1"/>
        <c:axId val="38718906"/>
        <c:axId val="12925835"/>
      </c:lineChart>
      <c:catAx>
        <c:axId val="38718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627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925835"/>
        <c:crosses val="autoZero"/>
        <c:auto val="1"/>
        <c:lblOffset val="100"/>
        <c:tickLblSkip val="1"/>
        <c:noMultiLvlLbl val="0"/>
      </c:catAx>
      <c:valAx>
        <c:axId val="129258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7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718906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15</xdr:row>
      <xdr:rowOff>0</xdr:rowOff>
    </xdr:from>
    <xdr:to>
      <xdr:col>5</xdr:col>
      <xdr:colOff>161925</xdr:colOff>
      <xdr:row>27</xdr:row>
      <xdr:rowOff>47625</xdr:rowOff>
    </xdr:to>
    <xdr:graphicFrame>
      <xdr:nvGraphicFramePr>
        <xdr:cNvPr id="1" name="图表 6"/>
        <xdr:cNvGraphicFramePr/>
      </xdr:nvGraphicFramePr>
      <xdr:xfrm>
        <a:off x="0" y="2714625"/>
        <a:ext cx="45720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5219700" cy="3343275"/>
    <xdr:graphicFrame>
      <xdr:nvGraphicFramePr>
        <xdr:cNvPr id="1" name="图表 7"/>
        <xdr:cNvGraphicFramePr/>
      </xdr:nvGraphicFramePr>
      <xdr:xfrm>
        <a:off x="0" y="5114925"/>
        <a:ext cx="5219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5153025" cy="3333750"/>
    <xdr:graphicFrame>
      <xdr:nvGraphicFramePr>
        <xdr:cNvPr id="1" name="图表 8"/>
        <xdr:cNvGraphicFramePr/>
      </xdr:nvGraphicFramePr>
      <xdr:xfrm>
        <a:off x="0" y="5067300"/>
        <a:ext cx="5153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76200</xdr:colOff>
      <xdr:row>39</xdr:row>
      <xdr:rowOff>76200</xdr:rowOff>
    </xdr:to>
    <xdr:graphicFrame>
      <xdr:nvGraphicFramePr>
        <xdr:cNvPr id="1" name="图表 9"/>
        <xdr:cNvGraphicFramePr/>
      </xdr:nvGraphicFramePr>
      <xdr:xfrm>
        <a:off x="0" y="4181475"/>
        <a:ext cx="62293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10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16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pic>
      <xdr:nvPicPr>
        <xdr:cNvPr id="1" name="Picture 1" descr="7771539231501052237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4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6</xdr:col>
      <xdr:colOff>819150</xdr:colOff>
      <xdr:row>30</xdr:row>
      <xdr:rowOff>161925</xdr:rowOff>
    </xdr:to>
    <xdr:graphicFrame>
      <xdr:nvGraphicFramePr>
        <xdr:cNvPr id="2" name="图表 5"/>
        <xdr:cNvGraphicFramePr/>
      </xdr:nvGraphicFramePr>
      <xdr:xfrm>
        <a:off x="0" y="3190875"/>
        <a:ext cx="62484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6376;&#25253;&#25554;&#222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月 (用于月报，改顺序，删图) "/>
      <sheetName val="3月 (用于月报，改顺序，删图)"/>
      <sheetName val="4月 (用于月报，改顺序，删图)"/>
      <sheetName val="5月"/>
      <sheetName val="6月"/>
    </sheetNames>
    <sheetDataSet>
      <sheetData sheetId="4">
        <row r="2">
          <cell r="Q2" t="str">
            <v>2017年1-6月</v>
          </cell>
          <cell r="R2" t="str">
            <v>1-7月</v>
          </cell>
          <cell r="S2" t="str">
            <v>1-8月</v>
          </cell>
          <cell r="T2" t="str">
            <v>1-9月</v>
          </cell>
          <cell r="U2" t="str">
            <v>1-10月</v>
          </cell>
          <cell r="V2" t="str">
            <v>1-11月</v>
          </cell>
          <cell r="W2" t="str">
            <v>1-12月</v>
          </cell>
          <cell r="X2" t="str">
            <v>2018年1-2月</v>
          </cell>
          <cell r="Y2" t="str">
            <v>1-3月</v>
          </cell>
          <cell r="Z2" t="str">
            <v>1-4月</v>
          </cell>
          <cell r="AA2" t="str">
            <v>1-5月</v>
          </cell>
          <cell r="AB2" t="str">
            <v>1-6月</v>
          </cell>
        </row>
        <row r="3">
          <cell r="Q3">
            <v>8.2</v>
          </cell>
          <cell r="R3">
            <v>8.1</v>
          </cell>
          <cell r="S3">
            <v>7.8</v>
          </cell>
          <cell r="T3">
            <v>7.9</v>
          </cell>
          <cell r="U3">
            <v>7.9</v>
          </cell>
          <cell r="V3">
            <v>8</v>
          </cell>
          <cell r="W3">
            <v>8.3</v>
          </cell>
          <cell r="X3">
            <v>7</v>
          </cell>
          <cell r="Y3">
            <v>7.6</v>
          </cell>
          <cell r="Z3">
            <v>7.6</v>
          </cell>
          <cell r="AA3">
            <v>8.1</v>
          </cell>
          <cell r="AB3">
            <v>8.2</v>
          </cell>
        </row>
        <row r="25">
          <cell r="Q25" t="str">
            <v>2017年1-6月</v>
          </cell>
          <cell r="R25" t="str">
            <v>1-7月</v>
          </cell>
          <cell r="S25" t="str">
            <v>1-8月</v>
          </cell>
          <cell r="T25" t="str">
            <v>1-9月</v>
          </cell>
          <cell r="U25" t="str">
            <v>1-10月</v>
          </cell>
          <cell r="V25" t="str">
            <v>1-11月</v>
          </cell>
          <cell r="W25" t="str">
            <v>1-12月</v>
          </cell>
          <cell r="X25" t="str">
            <v>2018年1-2月</v>
          </cell>
          <cell r="Y25" t="str">
            <v>1-3月</v>
          </cell>
          <cell r="Z25" t="str">
            <v>1-4月</v>
          </cell>
          <cell r="AA25" t="str">
            <v>1-5月</v>
          </cell>
          <cell r="AB25" t="str">
            <v>1-6月</v>
          </cell>
        </row>
        <row r="26">
          <cell r="Q26">
            <v>12.2</v>
          </cell>
          <cell r="R26">
            <v>12.5</v>
          </cell>
          <cell r="S26">
            <v>13.3</v>
          </cell>
          <cell r="T26">
            <v>10</v>
          </cell>
          <cell r="U26">
            <v>14.2</v>
          </cell>
          <cell r="V26">
            <v>15.6</v>
          </cell>
          <cell r="W26">
            <v>15.3</v>
          </cell>
          <cell r="X26">
            <v>13.7</v>
          </cell>
          <cell r="Y26">
            <v>10.9</v>
          </cell>
          <cell r="Z26">
            <v>12.7</v>
          </cell>
          <cell r="AA26">
            <v>11.7</v>
          </cell>
          <cell r="AB26">
            <v>11.7</v>
          </cell>
        </row>
        <row r="48">
          <cell r="Q48" t="str">
            <v>2017年1-6月</v>
          </cell>
          <cell r="R48" t="str">
            <v>1-7月</v>
          </cell>
          <cell r="S48" t="str">
            <v>1-8月</v>
          </cell>
          <cell r="T48" t="str">
            <v>1-9月</v>
          </cell>
          <cell r="U48" t="str">
            <v>1-10月</v>
          </cell>
          <cell r="V48" t="str">
            <v>1-11月</v>
          </cell>
          <cell r="W48" t="str">
            <v>1-12月</v>
          </cell>
          <cell r="X48" t="str">
            <v>2018年1-2月</v>
          </cell>
          <cell r="Y48" t="str">
            <v>1-3月</v>
          </cell>
          <cell r="Z48" t="str">
            <v>1-4月</v>
          </cell>
          <cell r="AA48" t="str">
            <v>1-5月</v>
          </cell>
          <cell r="AB48" t="str">
            <v>1-6月</v>
          </cell>
        </row>
        <row r="49">
          <cell r="Q49">
            <v>12.8</v>
          </cell>
          <cell r="R49">
            <v>12.8</v>
          </cell>
          <cell r="S49">
            <v>12.5</v>
          </cell>
          <cell r="T49">
            <v>12.6</v>
          </cell>
          <cell r="U49">
            <v>12.6</v>
          </cell>
          <cell r="V49">
            <v>12.8</v>
          </cell>
          <cell r="W49">
            <v>12.8</v>
          </cell>
          <cell r="X49">
            <v>13.9</v>
          </cell>
          <cell r="Y49">
            <v>13.9</v>
          </cell>
          <cell r="Z49">
            <v>13.9</v>
          </cell>
          <cell r="AA49">
            <v>13.7</v>
          </cell>
          <cell r="AB49">
            <v>13.7</v>
          </cell>
        </row>
        <row r="95">
          <cell r="R95" t="str">
            <v>2017年6月</v>
          </cell>
          <cell r="S95" t="str">
            <v>7月</v>
          </cell>
          <cell r="T95" t="str">
            <v>8月</v>
          </cell>
          <cell r="U95" t="str">
            <v>9月</v>
          </cell>
          <cell r="V95" t="str">
            <v>10月</v>
          </cell>
          <cell r="W95" t="str">
            <v>11月</v>
          </cell>
          <cell r="X95" t="str">
            <v>12月</v>
          </cell>
          <cell r="Y95" t="str">
            <v>2018年1月</v>
          </cell>
          <cell r="Z95" t="str">
            <v>2月</v>
          </cell>
          <cell r="AA95" t="str">
            <v>3月</v>
          </cell>
          <cell r="AB95" t="str">
            <v>4月</v>
          </cell>
          <cell r="AC95" t="str">
            <v>5月</v>
          </cell>
          <cell r="AD95" t="str">
            <v>6月</v>
          </cell>
        </row>
        <row r="96">
          <cell r="R96">
            <v>100.5</v>
          </cell>
          <cell r="S96">
            <v>101.1</v>
          </cell>
          <cell r="T96">
            <v>101.5</v>
          </cell>
          <cell r="U96">
            <v>101</v>
          </cell>
          <cell r="V96">
            <v>101.5</v>
          </cell>
          <cell r="W96">
            <v>101.5</v>
          </cell>
          <cell r="X96">
            <v>101.9</v>
          </cell>
          <cell r="Y96">
            <v>101.8</v>
          </cell>
          <cell r="Z96">
            <v>103.3</v>
          </cell>
          <cell r="AA96">
            <v>102.2</v>
          </cell>
          <cell r="AB96">
            <v>101.5</v>
          </cell>
          <cell r="AC96">
            <v>100.9</v>
          </cell>
          <cell r="AD96">
            <v>101.4</v>
          </cell>
        </row>
        <row r="116">
          <cell r="N116" t="str">
            <v>2016年Ⅱ</v>
          </cell>
          <cell r="O116" t="str">
            <v>2016年Ⅲ</v>
          </cell>
          <cell r="P116" t="str">
            <v>2016年Ⅳ</v>
          </cell>
          <cell r="Q116" t="str">
            <v>2017年Ⅰ</v>
          </cell>
          <cell r="R116" t="str">
            <v>2017年Ⅱ</v>
          </cell>
          <cell r="S116" t="str">
            <v>2017年Ⅲ</v>
          </cell>
          <cell r="T116" t="str">
            <v>2017年Ⅳ</v>
          </cell>
          <cell r="U116" t="str">
            <v>2018年Ⅰ</v>
          </cell>
          <cell r="V116" t="str">
            <v>2018年Ⅱ</v>
          </cell>
        </row>
        <row r="117">
          <cell r="N117">
            <v>7</v>
          </cell>
          <cell r="O117">
            <v>7.2</v>
          </cell>
          <cell r="P117">
            <v>8</v>
          </cell>
          <cell r="Q117">
            <v>8.2</v>
          </cell>
          <cell r="R117">
            <v>8.3</v>
          </cell>
          <cell r="S117">
            <v>8.2</v>
          </cell>
          <cell r="T117">
            <v>8.6</v>
          </cell>
          <cell r="U117">
            <v>8.4</v>
          </cell>
          <cell r="V117">
            <v>8.6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快报图"/>
      <sheetName val="3月 (用于月报，改顺序，删图)"/>
      <sheetName val="5月"/>
      <sheetName val="6月"/>
      <sheetName val="图"/>
      <sheetName val="目录"/>
      <sheetName val="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26"/>
  <sheetViews>
    <sheetView zoomScalePageLayoutView="0" workbookViewId="0" topLeftCell="A4">
      <selection activeCell="K22" sqref="K22"/>
    </sheetView>
  </sheetViews>
  <sheetFormatPr defaultColWidth="7.875" defaultRowHeight="14.25"/>
  <cols>
    <col min="1" max="1" width="7.75390625" style="0" customWidth="1"/>
    <col min="2" max="3" width="7.875" style="1" customWidth="1"/>
    <col min="4" max="4" width="13.25390625" style="0" customWidth="1"/>
    <col min="5" max="16384" width="7.875" style="1" customWidth="1"/>
  </cols>
  <sheetData>
    <row r="2" ht="14.25">
      <c r="E2" s="2"/>
    </row>
    <row r="3" ht="14.25">
      <c r="E3" s="2"/>
    </row>
    <row r="4" ht="14.25">
      <c r="E4" s="2"/>
    </row>
    <row r="7" spans="1:5" ht="35.25" customHeight="1">
      <c r="A7" s="388" t="s">
        <v>0</v>
      </c>
      <c r="B7" s="388"/>
      <c r="C7" s="388"/>
      <c r="D7" s="388"/>
      <c r="E7" s="388"/>
    </row>
    <row r="23" spans="1:5" ht="14.25">
      <c r="A23" s="389" t="s">
        <v>1</v>
      </c>
      <c r="B23" s="389"/>
      <c r="C23" s="389"/>
      <c r="D23" s="389"/>
      <c r="E23" s="391" t="s">
        <v>2</v>
      </c>
    </row>
    <row r="24" spans="1:5" ht="14.25">
      <c r="A24" s="389" t="s">
        <v>3</v>
      </c>
      <c r="B24" s="389"/>
      <c r="C24" s="389"/>
      <c r="D24" s="389"/>
      <c r="E24" s="391"/>
    </row>
    <row r="26" spans="2:4" ht="14.25">
      <c r="B26" s="390" t="s">
        <v>494</v>
      </c>
      <c r="C26" s="390"/>
      <c r="D26" s="390"/>
    </row>
  </sheetData>
  <sheetProtection/>
  <mergeCells count="5">
    <mergeCell ref="A7:E7"/>
    <mergeCell ref="A23:D23"/>
    <mergeCell ref="A24:D24"/>
    <mergeCell ref="B26:D26"/>
    <mergeCell ref="E23:E2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D22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34.75390625" style="271" customWidth="1"/>
    <col min="2" max="3" width="9.00390625" style="271" customWidth="1"/>
    <col min="4" max="4" width="9.00390625" style="271" hidden="1" customWidth="1"/>
    <col min="5" max="16384" width="9.00390625" style="271" customWidth="1"/>
  </cols>
  <sheetData>
    <row r="1" spans="1:3" s="292" customFormat="1" ht="18.75" customHeight="1">
      <c r="A1" s="423" t="s">
        <v>602</v>
      </c>
      <c r="B1" s="424"/>
      <c r="C1" s="424"/>
    </row>
    <row r="2" spans="1:3" s="293" customFormat="1" ht="14.25" customHeight="1">
      <c r="A2" s="425"/>
      <c r="B2" s="421" t="s">
        <v>622</v>
      </c>
      <c r="C2" s="288" t="s">
        <v>22</v>
      </c>
    </row>
    <row r="3" spans="1:3" s="293" customFormat="1" ht="14.25" customHeight="1">
      <c r="A3" s="426"/>
      <c r="B3" s="422"/>
      <c r="C3" s="291" t="s">
        <v>77</v>
      </c>
    </row>
    <row r="4" spans="1:3" s="293" customFormat="1" ht="14.25" customHeight="1">
      <c r="A4" s="294" t="s">
        <v>568</v>
      </c>
      <c r="B4" s="343">
        <v>3.9000000000000004</v>
      </c>
      <c r="C4" s="343">
        <v>14.705882352941174</v>
      </c>
    </row>
    <row r="5" spans="1:3" s="293" customFormat="1" ht="14.25" customHeight="1">
      <c r="A5" s="294" t="s">
        <v>569</v>
      </c>
      <c r="B5" s="343">
        <v>14.600000000000001</v>
      </c>
      <c r="C5" s="343">
        <v>192.00000000000006</v>
      </c>
    </row>
    <row r="6" spans="1:4" s="293" customFormat="1" ht="14.25" customHeight="1">
      <c r="A6" s="295" t="s">
        <v>570</v>
      </c>
      <c r="B6" s="356">
        <f>SUM(B7:B22)</f>
        <v>22.2</v>
      </c>
      <c r="C6" s="343">
        <f>B6/D6*100-100</f>
        <v>69.44823124934413</v>
      </c>
      <c r="D6" s="293">
        <f>SUM(D7:D22)</f>
        <v>13.101346550695215</v>
      </c>
    </row>
    <row r="7" spans="1:4" s="293" customFormat="1" ht="14.25" customHeight="1">
      <c r="A7" s="275" t="s">
        <v>526</v>
      </c>
      <c r="B7" s="343">
        <v>1.4</v>
      </c>
      <c r="C7" s="343">
        <v>7.7</v>
      </c>
      <c r="D7" s="293">
        <f>B7/(1+C7/100)</f>
        <v>1.2999071494893222</v>
      </c>
    </row>
    <row r="8" spans="1:4" s="293" customFormat="1" ht="14.25" customHeight="1">
      <c r="A8" s="275" t="s">
        <v>527</v>
      </c>
      <c r="B8" s="343">
        <v>0.3</v>
      </c>
      <c r="C8" s="343">
        <v>50</v>
      </c>
      <c r="D8" s="293">
        <f>B8/(1+C8/100)</f>
        <v>0.19999999999999998</v>
      </c>
    </row>
    <row r="9" spans="1:4" s="293" customFormat="1" ht="14.25" customHeight="1">
      <c r="A9" s="275" t="s">
        <v>528</v>
      </c>
      <c r="B9" s="343">
        <v>0.1</v>
      </c>
      <c r="C9" s="343">
        <v>0</v>
      </c>
      <c r="D9" s="293">
        <f aca="true" t="shared" si="0" ref="D9:D22">B9/(1+C9/100)</f>
        <v>0.1</v>
      </c>
    </row>
    <row r="10" spans="1:4" s="293" customFormat="1" ht="14.25" customHeight="1">
      <c r="A10" s="275" t="s">
        <v>529</v>
      </c>
      <c r="B10" s="343">
        <v>1.3</v>
      </c>
      <c r="C10" s="280">
        <v>8.3</v>
      </c>
      <c r="D10" s="293">
        <f t="shared" si="0"/>
        <v>1.2003693444136658</v>
      </c>
    </row>
    <row r="11" spans="1:4" s="293" customFormat="1" ht="14.25" customHeight="1">
      <c r="A11" s="275" t="s">
        <v>530</v>
      </c>
      <c r="B11" s="343">
        <v>1.1</v>
      </c>
      <c r="C11" s="343">
        <v>-21.4</v>
      </c>
      <c r="D11" s="293">
        <f t="shared" si="0"/>
        <v>1.3994910941475827</v>
      </c>
    </row>
    <row r="12" spans="1:4" s="293" customFormat="1" ht="14.25" customHeight="1">
      <c r="A12" s="275" t="s">
        <v>531</v>
      </c>
      <c r="B12" s="343">
        <v>0.4</v>
      </c>
      <c r="C12" s="343">
        <v>-20</v>
      </c>
      <c r="D12" s="293">
        <f t="shared" si="0"/>
        <v>0.5</v>
      </c>
    </row>
    <row r="13" spans="1:4" s="293" customFormat="1" ht="14.25" customHeight="1">
      <c r="A13" s="275" t="s">
        <v>532</v>
      </c>
      <c r="B13" s="343">
        <v>2.5</v>
      </c>
      <c r="C13" s="343">
        <v>19</v>
      </c>
      <c r="D13" s="293">
        <f t="shared" si="0"/>
        <v>2.100840336134454</v>
      </c>
    </row>
    <row r="14" spans="1:4" s="293" customFormat="1" ht="14.25" customHeight="1">
      <c r="A14" s="275" t="s">
        <v>533</v>
      </c>
      <c r="B14" s="343">
        <v>10.8</v>
      </c>
      <c r="C14" s="343">
        <v>414.3</v>
      </c>
      <c r="D14" s="293">
        <f t="shared" si="0"/>
        <v>2.0999416682869922</v>
      </c>
    </row>
    <row r="15" spans="1:4" s="293" customFormat="1" ht="14.25" customHeight="1">
      <c r="A15" s="275" t="s">
        <v>534</v>
      </c>
      <c r="B15" s="343">
        <v>1.5</v>
      </c>
      <c r="C15" s="343">
        <v>-11.8</v>
      </c>
      <c r="D15" s="293">
        <f t="shared" si="0"/>
        <v>1.7006802721088434</v>
      </c>
    </row>
    <row r="16" spans="1:4" s="293" customFormat="1" ht="14.25" customHeight="1">
      <c r="A16" s="275" t="s">
        <v>535</v>
      </c>
      <c r="B16" s="343">
        <v>0.9</v>
      </c>
      <c r="C16" s="343">
        <v>12.5</v>
      </c>
      <c r="D16" s="293">
        <f t="shared" si="0"/>
        <v>0.8</v>
      </c>
    </row>
    <row r="17" spans="1:4" s="293" customFormat="1" ht="14.25" customHeight="1">
      <c r="A17" s="275" t="s">
        <v>536</v>
      </c>
      <c r="B17" s="343">
        <v>0.6</v>
      </c>
      <c r="C17" s="343">
        <v>-14.3</v>
      </c>
      <c r="D17" s="293">
        <f t="shared" si="0"/>
        <v>0.7001166861143524</v>
      </c>
    </row>
    <row r="18" spans="1:4" s="293" customFormat="1" ht="14.25" customHeight="1">
      <c r="A18" s="275" t="s">
        <v>537</v>
      </c>
      <c r="B18" s="343">
        <v>0.6</v>
      </c>
      <c r="C18" s="343">
        <v>20</v>
      </c>
      <c r="D18" s="293">
        <f t="shared" si="0"/>
        <v>0.5</v>
      </c>
    </row>
    <row r="19" spans="1:4" s="293" customFormat="1" ht="14.25" customHeight="1">
      <c r="A19" s="275" t="s">
        <v>538</v>
      </c>
      <c r="B19" s="280">
        <v>0.2</v>
      </c>
      <c r="C19" s="280">
        <v>0</v>
      </c>
      <c r="D19" s="293">
        <f t="shared" si="0"/>
        <v>0.2</v>
      </c>
    </row>
    <row r="20" spans="1:4" s="293" customFormat="1" ht="14.25" customHeight="1">
      <c r="A20" s="275" t="s">
        <v>539</v>
      </c>
      <c r="B20" s="280">
        <v>0.4</v>
      </c>
      <c r="C20" s="280">
        <v>300</v>
      </c>
      <c r="D20" s="293">
        <f t="shared" si="0"/>
        <v>0.1</v>
      </c>
    </row>
    <row r="21" spans="1:4" s="293" customFormat="1" ht="14.25" customHeight="1">
      <c r="A21" s="275" t="s">
        <v>540</v>
      </c>
      <c r="B21" s="280">
        <v>0.2</v>
      </c>
      <c r="C21" s="280">
        <v>-200</v>
      </c>
      <c r="D21" s="293">
        <f t="shared" si="0"/>
        <v>-0.2</v>
      </c>
    </row>
    <row r="22" spans="1:4" s="297" customFormat="1" ht="14.25" customHeight="1">
      <c r="A22" s="296" t="s">
        <v>541</v>
      </c>
      <c r="B22" s="333">
        <v>-0.1</v>
      </c>
      <c r="C22" s="333">
        <v>-125</v>
      </c>
      <c r="D22" s="293">
        <f t="shared" si="0"/>
        <v>0.4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  <ignoredErrors>
    <ignoredError sqref="C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27.00390625" style="203" customWidth="1"/>
    <col min="2" max="2" width="9.25390625" style="203" customWidth="1"/>
    <col min="3" max="3" width="9.00390625" style="203" customWidth="1"/>
  </cols>
  <sheetData>
    <row r="1" spans="1:3" ht="19.5" customHeight="1">
      <c r="A1" s="427" t="s">
        <v>646</v>
      </c>
      <c r="B1" s="428"/>
      <c r="C1" s="428"/>
    </row>
    <row r="2" spans="1:3" ht="14.25">
      <c r="A2" s="360" t="s">
        <v>588</v>
      </c>
      <c r="B2" s="360" t="s">
        <v>589</v>
      </c>
      <c r="C2" s="360" t="s">
        <v>590</v>
      </c>
    </row>
    <row r="3" spans="1:3" ht="14.25">
      <c r="A3" s="361" t="s">
        <v>647</v>
      </c>
      <c r="B3" s="361">
        <v>17205</v>
      </c>
      <c r="C3" s="368">
        <v>-0.61</v>
      </c>
    </row>
    <row r="4" spans="1:3" ht="14.25">
      <c r="A4" s="362" t="s">
        <v>648</v>
      </c>
      <c r="B4" s="366">
        <v>549300.49636</v>
      </c>
      <c r="C4" s="363">
        <v>14.385850000000001</v>
      </c>
    </row>
    <row r="5" spans="1:3" ht="14.25">
      <c r="A5" s="362" t="s">
        <v>591</v>
      </c>
      <c r="B5" s="366">
        <v>21089.297</v>
      </c>
      <c r="C5" s="363">
        <v>65.17866000000001</v>
      </c>
    </row>
    <row r="6" spans="1:3" ht="14.25">
      <c r="A6" s="362" t="s">
        <v>592</v>
      </c>
      <c r="B6" s="366">
        <v>116487.39032</v>
      </c>
      <c r="C6" s="363">
        <v>-3.2437900000000006</v>
      </c>
    </row>
    <row r="7" spans="1:3" ht="14.25">
      <c r="A7" s="362" t="s">
        <v>593</v>
      </c>
      <c r="B7" s="366">
        <v>266349.48296</v>
      </c>
      <c r="C7" s="363">
        <v>29.321630000000003</v>
      </c>
    </row>
    <row r="8" spans="1:3" ht="14.25">
      <c r="A8" s="362" t="s">
        <v>594</v>
      </c>
      <c r="B8" s="366">
        <v>12202.969640000001</v>
      </c>
      <c r="C8" s="363">
        <v>182.15435000000002</v>
      </c>
    </row>
    <row r="9" spans="1:3" ht="14.25">
      <c r="A9" s="362" t="s">
        <v>595</v>
      </c>
      <c r="B9" s="366">
        <v>123040.03128000001</v>
      </c>
      <c r="C9" s="363">
        <v>-1.13971</v>
      </c>
    </row>
    <row r="10" spans="1:3" ht="14.25">
      <c r="A10" s="362" t="s">
        <v>596</v>
      </c>
      <c r="B10" s="366">
        <v>1482.4484000000002</v>
      </c>
      <c r="C10" s="363">
        <v>133.90397</v>
      </c>
    </row>
    <row r="11" spans="1:3" ht="14.25">
      <c r="A11" s="362" t="s">
        <v>597</v>
      </c>
      <c r="B11" s="366">
        <v>4381.1378</v>
      </c>
      <c r="C11" s="363">
        <v>-3.1640900000000003</v>
      </c>
    </row>
    <row r="12" spans="1:3" ht="14.25">
      <c r="A12" s="362" t="s">
        <v>598</v>
      </c>
      <c r="B12" s="366">
        <v>4267.73896</v>
      </c>
      <c r="C12" s="363">
        <v>15.7009</v>
      </c>
    </row>
    <row r="13" spans="1:3" ht="14.25">
      <c r="A13" s="362" t="s">
        <v>649</v>
      </c>
      <c r="B13" s="366">
        <v>2080983.1</v>
      </c>
      <c r="C13" s="363">
        <v>26.73</v>
      </c>
    </row>
    <row r="14" spans="1:3" ht="14.25">
      <c r="A14" s="362" t="s">
        <v>650</v>
      </c>
      <c r="B14" s="366">
        <v>187770.2</v>
      </c>
      <c r="C14" s="363">
        <v>72.32</v>
      </c>
    </row>
    <row r="15" spans="1:3" ht="14.25">
      <c r="A15" s="364" t="s">
        <v>651</v>
      </c>
      <c r="B15" s="367">
        <v>47828.8</v>
      </c>
      <c r="C15" s="365">
        <v>7.39</v>
      </c>
    </row>
    <row r="16" spans="1:3" ht="14.25">
      <c r="A16" s="429" t="s">
        <v>599</v>
      </c>
      <c r="B16" s="430"/>
      <c r="C16" s="430"/>
    </row>
  </sheetData>
  <sheetProtection/>
  <mergeCells count="2">
    <mergeCell ref="A1:C1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5"/>
  <dimension ref="A1:D27"/>
  <sheetViews>
    <sheetView zoomScaleSheetLayoutView="100" zoomScalePageLayoutView="0" workbookViewId="0" topLeftCell="A22">
      <selection activeCell="F40" sqref="F40"/>
    </sheetView>
  </sheetViews>
  <sheetFormatPr defaultColWidth="9.00390625" defaultRowHeight="14.25"/>
  <cols>
    <col min="1" max="1" width="24.875" style="0" customWidth="1"/>
    <col min="2" max="2" width="15.00390625" style="0" customWidth="1"/>
    <col min="3" max="4" width="14.50390625" style="0" customWidth="1"/>
  </cols>
  <sheetData>
    <row r="1" spans="1:2" ht="14.25">
      <c r="A1" s="431" t="s">
        <v>78</v>
      </c>
      <c r="B1" s="431"/>
    </row>
    <row r="2" spans="1:2" ht="14.25">
      <c r="A2" s="41" t="s">
        <v>79</v>
      </c>
      <c r="B2" s="42" t="s">
        <v>498</v>
      </c>
    </row>
    <row r="3" spans="1:2" ht="14.25">
      <c r="A3" s="43"/>
      <c r="B3" s="44" t="s">
        <v>80</v>
      </c>
    </row>
    <row r="4" spans="1:2" ht="14.25">
      <c r="A4" s="45" t="s">
        <v>81</v>
      </c>
      <c r="B4" s="10">
        <v>11.7</v>
      </c>
    </row>
    <row r="5" spans="1:2" ht="14.25">
      <c r="A5" s="46" t="s">
        <v>373</v>
      </c>
      <c r="B5" s="10">
        <v>6.7</v>
      </c>
    </row>
    <row r="6" spans="1:2" ht="14.25">
      <c r="A6" s="46" t="s">
        <v>374</v>
      </c>
      <c r="B6" s="10">
        <v>11.2</v>
      </c>
    </row>
    <row r="7" spans="1:2" ht="14.25">
      <c r="A7" s="46" t="s">
        <v>375</v>
      </c>
      <c r="B7" s="10">
        <v>28.3</v>
      </c>
    </row>
    <row r="8" spans="1:2" ht="14.25">
      <c r="A8" s="46" t="s">
        <v>82</v>
      </c>
      <c r="B8" s="10"/>
    </row>
    <row r="9" spans="1:2" ht="14.25">
      <c r="A9" s="26" t="s">
        <v>83</v>
      </c>
      <c r="B9" s="10">
        <v>-10.2</v>
      </c>
    </row>
    <row r="10" spans="1:2" ht="14.25">
      <c r="A10" s="46" t="s">
        <v>84</v>
      </c>
      <c r="B10" s="10">
        <v>5</v>
      </c>
    </row>
    <row r="11" spans="1:2" ht="14.25">
      <c r="A11" s="46" t="s">
        <v>85</v>
      </c>
      <c r="B11" s="10">
        <v>15</v>
      </c>
    </row>
    <row r="12" spans="1:2" ht="14.25">
      <c r="A12" s="46" t="s">
        <v>86</v>
      </c>
      <c r="B12" s="10">
        <v>15.9</v>
      </c>
    </row>
    <row r="13" spans="1:2" ht="14.25">
      <c r="A13" s="46" t="s">
        <v>87</v>
      </c>
      <c r="B13" s="47"/>
    </row>
    <row r="14" spans="1:2" ht="14.25">
      <c r="A14" s="26" t="s">
        <v>88</v>
      </c>
      <c r="B14" s="47">
        <v>5.9</v>
      </c>
    </row>
    <row r="15" spans="1:2" ht="14.25">
      <c r="A15" s="26" t="s">
        <v>89</v>
      </c>
      <c r="B15" s="47">
        <v>19.5</v>
      </c>
    </row>
    <row r="16" spans="1:2" ht="14.25">
      <c r="A16" s="26" t="s">
        <v>90</v>
      </c>
      <c r="B16" s="47">
        <v>12.8</v>
      </c>
    </row>
    <row r="17" spans="1:2" ht="14.25">
      <c r="A17" s="26" t="s">
        <v>91</v>
      </c>
      <c r="B17" s="47"/>
    </row>
    <row r="18" spans="1:2" ht="14.25">
      <c r="A18" s="26" t="s">
        <v>92</v>
      </c>
      <c r="B18" s="47">
        <v>260.6</v>
      </c>
    </row>
    <row r="19" spans="1:2" ht="14.25">
      <c r="A19" s="26" t="s">
        <v>93</v>
      </c>
      <c r="B19" s="47">
        <v>11.1</v>
      </c>
    </row>
    <row r="20" spans="1:2" ht="14.25">
      <c r="A20" s="26" t="s">
        <v>94</v>
      </c>
      <c r="B20" s="47"/>
    </row>
    <row r="21" spans="1:2" ht="14.25">
      <c r="A21" s="26" t="s">
        <v>95</v>
      </c>
      <c r="B21" s="47">
        <v>5.5</v>
      </c>
    </row>
    <row r="22" spans="1:2" ht="14.25">
      <c r="A22" s="26" t="s">
        <v>96</v>
      </c>
      <c r="B22" s="47">
        <v>1.2</v>
      </c>
    </row>
    <row r="23" spans="1:4" ht="14.25">
      <c r="A23" s="26" t="s">
        <v>97</v>
      </c>
      <c r="B23" s="47">
        <v>85.1</v>
      </c>
      <c r="D23" s="187"/>
    </row>
    <row r="24" spans="1:2" ht="14.25">
      <c r="A24" s="48" t="s">
        <v>98</v>
      </c>
      <c r="B24" s="47"/>
    </row>
    <row r="25" spans="1:2" ht="14.25">
      <c r="A25" s="26" t="s">
        <v>99</v>
      </c>
      <c r="B25" s="47">
        <v>10.6</v>
      </c>
    </row>
    <row r="26" spans="1:2" ht="14.25">
      <c r="A26" s="26" t="s">
        <v>100</v>
      </c>
      <c r="B26" s="47">
        <v>7.8</v>
      </c>
    </row>
    <row r="27" spans="1:2" ht="14.25">
      <c r="A27" s="31" t="s">
        <v>101</v>
      </c>
      <c r="B27" s="49">
        <v>35.4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6"/>
  <dimension ref="A1:B13"/>
  <sheetViews>
    <sheetView zoomScaleSheetLayoutView="100" zoomScalePageLayoutView="0" workbookViewId="0" topLeftCell="A1">
      <selection activeCell="H24" sqref="H24"/>
    </sheetView>
  </sheetViews>
  <sheetFormatPr defaultColWidth="9.00390625" defaultRowHeight="14.25"/>
  <cols>
    <col min="1" max="1" width="25.125" style="0" customWidth="1"/>
    <col min="2" max="2" width="13.875" style="1" customWidth="1"/>
  </cols>
  <sheetData>
    <row r="1" spans="1:2" ht="14.25">
      <c r="A1" s="50" t="s">
        <v>102</v>
      </c>
      <c r="B1" s="228"/>
    </row>
    <row r="2" spans="1:2" ht="15.75" customHeight="1">
      <c r="A2" s="51"/>
      <c r="B2" s="42" t="s">
        <v>498</v>
      </c>
    </row>
    <row r="3" spans="1:2" ht="15.75" customHeight="1">
      <c r="A3" s="50"/>
      <c r="B3" s="44" t="s">
        <v>80</v>
      </c>
    </row>
    <row r="4" spans="1:2" ht="15.75" customHeight="1">
      <c r="A4" s="29" t="s">
        <v>377</v>
      </c>
      <c r="B4" s="30">
        <v>-15.4</v>
      </c>
    </row>
    <row r="5" spans="1:2" ht="15.75" customHeight="1">
      <c r="A5" s="357" t="s">
        <v>103</v>
      </c>
      <c r="B5" s="10">
        <v>-44.6</v>
      </c>
    </row>
    <row r="6" spans="1:2" ht="15.75" customHeight="1">
      <c r="A6" s="357" t="s">
        <v>104</v>
      </c>
      <c r="B6" s="47"/>
    </row>
    <row r="7" spans="1:2" ht="15.75" customHeight="1">
      <c r="A7" s="357" t="s">
        <v>378</v>
      </c>
      <c r="B7" s="47">
        <v>4.9</v>
      </c>
    </row>
    <row r="8" spans="1:2" ht="15.75" customHeight="1">
      <c r="A8" s="357" t="s">
        <v>105</v>
      </c>
      <c r="B8" s="47">
        <v>-33.9</v>
      </c>
    </row>
    <row r="9" spans="1:2" ht="15.75" customHeight="1">
      <c r="A9" s="357" t="s">
        <v>106</v>
      </c>
      <c r="B9" s="47">
        <v>13.8</v>
      </c>
    </row>
    <row r="10" spans="1:2" ht="15.75" customHeight="1">
      <c r="A10" s="357" t="s">
        <v>105</v>
      </c>
      <c r="B10" s="47">
        <v>-29.3</v>
      </c>
    </row>
    <row r="11" spans="1:2" ht="15.75" customHeight="1">
      <c r="A11" s="357" t="s">
        <v>107</v>
      </c>
      <c r="B11" s="47"/>
    </row>
    <row r="12" spans="1:2" ht="15.75" customHeight="1">
      <c r="A12" s="357" t="s">
        <v>379</v>
      </c>
      <c r="B12" s="47">
        <v>28.6</v>
      </c>
    </row>
    <row r="13" spans="1:2" ht="15.75" customHeight="1">
      <c r="A13" s="31" t="s">
        <v>108</v>
      </c>
      <c r="B13" s="49">
        <v>61.9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7"/>
  <dimension ref="A1:B24"/>
  <sheetViews>
    <sheetView zoomScaleSheetLayoutView="100" zoomScalePageLayoutView="0" workbookViewId="0" topLeftCell="A1">
      <selection activeCell="F20" sqref="F20"/>
    </sheetView>
  </sheetViews>
  <sheetFormatPr defaultColWidth="9.00390625" defaultRowHeight="14.25"/>
  <cols>
    <col min="1" max="1" width="26.00390625" style="0" customWidth="1"/>
    <col min="2" max="2" width="9.00390625" style="1" customWidth="1"/>
  </cols>
  <sheetData>
    <row r="1" spans="1:2" ht="14.25">
      <c r="A1" s="432" t="s">
        <v>109</v>
      </c>
      <c r="B1" s="432"/>
    </row>
    <row r="2" spans="1:2" s="52" customFormat="1" ht="13.5" customHeight="1">
      <c r="A2" s="53" t="s">
        <v>110</v>
      </c>
      <c r="B2" s="6" t="s">
        <v>111</v>
      </c>
    </row>
    <row r="3" spans="1:2" s="52" customFormat="1" ht="13.5" customHeight="1">
      <c r="A3" s="54"/>
      <c r="B3" s="55" t="s">
        <v>112</v>
      </c>
    </row>
    <row r="4" spans="1:2" ht="14.25">
      <c r="A4" s="56" t="s">
        <v>113</v>
      </c>
      <c r="B4" s="12">
        <v>11.7</v>
      </c>
    </row>
    <row r="5" spans="1:2" ht="14.25">
      <c r="A5" s="58" t="s">
        <v>114</v>
      </c>
      <c r="B5" s="59">
        <v>-10.2</v>
      </c>
    </row>
    <row r="6" spans="1:2" ht="14.25">
      <c r="A6" s="58" t="s">
        <v>115</v>
      </c>
      <c r="B6" s="59">
        <v>6722.8</v>
      </c>
    </row>
    <row r="7" spans="1:2" ht="14.25">
      <c r="A7" s="58" t="s">
        <v>116</v>
      </c>
      <c r="B7" s="59">
        <v>6.7</v>
      </c>
    </row>
    <row r="8" spans="1:2" ht="14.25">
      <c r="A8" s="58" t="s">
        <v>117</v>
      </c>
      <c r="B8" s="59">
        <v>33.9</v>
      </c>
    </row>
    <row r="9" spans="1:2" ht="14.25">
      <c r="A9" s="58" t="s">
        <v>118</v>
      </c>
      <c r="B9" s="59">
        <v>-71.2</v>
      </c>
    </row>
    <row r="10" spans="1:2" ht="14.25">
      <c r="A10" s="58" t="s">
        <v>119</v>
      </c>
      <c r="B10" s="59">
        <v>304.8</v>
      </c>
    </row>
    <row r="11" spans="1:2" ht="14.25">
      <c r="A11" s="58" t="s">
        <v>120</v>
      </c>
      <c r="B11" s="59">
        <v>18.9</v>
      </c>
    </row>
    <row r="12" spans="1:2" ht="14.25">
      <c r="A12" s="58" t="s">
        <v>121</v>
      </c>
      <c r="B12" s="59">
        <v>-25.2</v>
      </c>
    </row>
    <row r="13" spans="1:2" ht="14.25">
      <c r="A13" s="58" t="s">
        <v>122</v>
      </c>
      <c r="B13" s="59">
        <v>245.6</v>
      </c>
    </row>
    <row r="14" spans="1:2" ht="14.25">
      <c r="A14" s="58" t="s">
        <v>123</v>
      </c>
      <c r="B14" s="59">
        <v>-22.1</v>
      </c>
    </row>
    <row r="15" spans="1:2" ht="14.25">
      <c r="A15" s="58" t="s">
        <v>124</v>
      </c>
      <c r="B15" s="59">
        <v>54.3</v>
      </c>
    </row>
    <row r="16" spans="1:2" ht="14.25">
      <c r="A16" s="58" t="s">
        <v>125</v>
      </c>
      <c r="B16" s="59">
        <v>17.6</v>
      </c>
    </row>
    <row r="17" spans="1:2" ht="14.25">
      <c r="A17" s="58" t="s">
        <v>361</v>
      </c>
      <c r="B17" s="59">
        <v>0.2</v>
      </c>
    </row>
    <row r="18" spans="1:2" ht="14.25">
      <c r="A18" s="58" t="s">
        <v>362</v>
      </c>
      <c r="B18" s="59">
        <v>-9.1</v>
      </c>
    </row>
    <row r="19" spans="1:2" ht="14.25">
      <c r="A19" s="58" t="s">
        <v>126</v>
      </c>
      <c r="B19" s="59">
        <v>56.5</v>
      </c>
    </row>
    <row r="20" spans="1:2" ht="14.25">
      <c r="A20" s="58" t="s">
        <v>127</v>
      </c>
      <c r="B20" s="59">
        <v>23</v>
      </c>
    </row>
    <row r="21" spans="1:2" ht="14.25">
      <c r="A21" s="58" t="s">
        <v>128</v>
      </c>
      <c r="B21" s="59">
        <v>-45.7</v>
      </c>
    </row>
    <row r="22" spans="1:2" ht="14.25">
      <c r="A22" s="58" t="s">
        <v>129</v>
      </c>
      <c r="B22" s="59">
        <v>-26.5</v>
      </c>
    </row>
    <row r="23" spans="1:2" ht="14.25">
      <c r="A23" s="223" t="s">
        <v>130</v>
      </c>
      <c r="B23" s="224">
        <v>47.4</v>
      </c>
    </row>
    <row r="24" spans="1:2" ht="14.25">
      <c r="A24" s="60" t="s">
        <v>371</v>
      </c>
      <c r="B24" s="61" t="s">
        <v>380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B21"/>
  <sheetViews>
    <sheetView zoomScalePageLayoutView="0" workbookViewId="0" topLeftCell="A1">
      <selection activeCell="F16" sqref="F16"/>
    </sheetView>
  </sheetViews>
  <sheetFormatPr defaultColWidth="7.875" defaultRowHeight="14.25"/>
  <cols>
    <col min="1" max="1" width="24.625" style="0" customWidth="1"/>
    <col min="2" max="2" width="10.875" style="0" customWidth="1"/>
    <col min="3" max="16384" width="7.875" style="1" customWidth="1"/>
  </cols>
  <sheetData>
    <row r="1" spans="1:2" ht="24" customHeight="1">
      <c r="A1" s="433" t="s">
        <v>131</v>
      </c>
      <c r="B1" s="433"/>
    </row>
    <row r="2" spans="1:2" ht="20.25" customHeight="1">
      <c r="A2" s="62" t="s">
        <v>132</v>
      </c>
      <c r="B2" s="150" t="s">
        <v>495</v>
      </c>
    </row>
    <row r="3" spans="1:2" ht="14.25">
      <c r="A3" s="24" t="s">
        <v>133</v>
      </c>
      <c r="B3" s="63"/>
    </row>
    <row r="4" spans="1:2" ht="14.25">
      <c r="A4" s="9" t="s">
        <v>134</v>
      </c>
      <c r="B4" s="57">
        <v>541.1</v>
      </c>
    </row>
    <row r="5" spans="1:2" ht="14.25">
      <c r="A5" s="25" t="s">
        <v>135</v>
      </c>
      <c r="B5" s="57">
        <v>470.5</v>
      </c>
    </row>
    <row r="6" spans="1:2" ht="14.25">
      <c r="A6" s="9" t="s">
        <v>136</v>
      </c>
      <c r="B6" s="57">
        <v>7.01</v>
      </c>
    </row>
    <row r="7" spans="1:2" ht="14.25">
      <c r="A7" s="25" t="s">
        <v>135</v>
      </c>
      <c r="B7" s="57">
        <v>7.01</v>
      </c>
    </row>
    <row r="8" spans="1:2" ht="14.25">
      <c r="A8" s="9" t="s">
        <v>137</v>
      </c>
      <c r="B8" s="57">
        <v>41.72</v>
      </c>
    </row>
    <row r="9" spans="1:2" ht="14.25">
      <c r="A9" s="25" t="s">
        <v>135</v>
      </c>
      <c r="B9" s="57">
        <v>41.42</v>
      </c>
    </row>
    <row r="10" spans="1:2" ht="14.25">
      <c r="A10" s="9" t="s">
        <v>138</v>
      </c>
      <c r="B10" s="57">
        <v>29.49</v>
      </c>
    </row>
    <row r="11" spans="1:2" ht="14.25">
      <c r="A11" s="25" t="s">
        <v>135</v>
      </c>
      <c r="B11" s="57">
        <v>29.17</v>
      </c>
    </row>
    <row r="12" spans="1:2" ht="14.25">
      <c r="A12" s="64" t="s">
        <v>139</v>
      </c>
      <c r="B12" s="57"/>
    </row>
    <row r="13" spans="1:2" ht="14.25">
      <c r="A13" s="9" t="s">
        <v>140</v>
      </c>
      <c r="B13" s="12">
        <v>-1.6</v>
      </c>
    </row>
    <row r="14" spans="1:2" ht="14.25">
      <c r="A14" s="25" t="s">
        <v>135</v>
      </c>
      <c r="B14" s="12">
        <v>-1.9</v>
      </c>
    </row>
    <row r="15" spans="1:2" ht="14.25">
      <c r="A15" s="9" t="s">
        <v>141</v>
      </c>
      <c r="B15" s="12">
        <v>397.2</v>
      </c>
    </row>
    <row r="16" spans="1:2" ht="14.25">
      <c r="A16" s="25" t="s">
        <v>135</v>
      </c>
      <c r="B16" s="12">
        <v>499.5</v>
      </c>
    </row>
    <row r="17" spans="1:2" ht="14.25">
      <c r="A17" s="9" t="s">
        <v>142</v>
      </c>
      <c r="B17" s="12">
        <v>28</v>
      </c>
    </row>
    <row r="18" spans="1:2" ht="14.25">
      <c r="A18" s="25" t="s">
        <v>135</v>
      </c>
      <c r="B18" s="12">
        <v>30.6</v>
      </c>
    </row>
    <row r="19" spans="1:2" ht="14.25">
      <c r="A19" s="9" t="s">
        <v>143</v>
      </c>
      <c r="B19" s="12">
        <v>77.2</v>
      </c>
    </row>
    <row r="20" spans="1:2" ht="14.25">
      <c r="A20" s="358" t="s">
        <v>144</v>
      </c>
      <c r="B20" s="65">
        <v>80.8</v>
      </c>
    </row>
    <row r="21" ht="14.25">
      <c r="B21" s="12"/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C21"/>
  <sheetViews>
    <sheetView zoomScaleSheetLayoutView="100" zoomScalePageLayoutView="0" workbookViewId="0" topLeftCell="A1">
      <selection activeCell="K33" sqref="K33"/>
    </sheetView>
  </sheetViews>
  <sheetFormatPr defaultColWidth="7.875" defaultRowHeight="14.25"/>
  <cols>
    <col min="1" max="1" width="24.75390625" style="0" customWidth="1"/>
    <col min="2" max="2" width="8.75390625" style="0" customWidth="1"/>
    <col min="3" max="16384" width="7.875" style="1" customWidth="1"/>
  </cols>
  <sheetData>
    <row r="1" spans="1:3" ht="15.75" customHeight="1">
      <c r="A1" s="434" t="s">
        <v>145</v>
      </c>
      <c r="B1" s="434"/>
      <c r="C1" s="435"/>
    </row>
    <row r="2" spans="1:3" ht="32.25" customHeight="1">
      <c r="A2" s="66"/>
      <c r="B2" s="170" t="s">
        <v>499</v>
      </c>
      <c r="C2" s="67" t="s">
        <v>146</v>
      </c>
    </row>
    <row r="3" spans="1:3" ht="14.25">
      <c r="A3" s="38" t="s">
        <v>147</v>
      </c>
      <c r="B3" s="32">
        <v>180.0424</v>
      </c>
      <c r="C3" s="30">
        <v>13.7</v>
      </c>
    </row>
    <row r="4" spans="1:3" ht="15" customHeight="1">
      <c r="A4" s="68" t="s">
        <v>626</v>
      </c>
      <c r="B4" s="33">
        <v>163.4707329</v>
      </c>
      <c r="C4" s="10">
        <v>13.8</v>
      </c>
    </row>
    <row r="5" spans="1:3" ht="15" customHeight="1">
      <c r="A5" s="68" t="s">
        <v>627</v>
      </c>
      <c r="B5" s="33">
        <v>16.5716671</v>
      </c>
      <c r="C5" s="10">
        <v>13.2</v>
      </c>
    </row>
    <row r="6" spans="1:3" ht="15" customHeight="1">
      <c r="A6" s="68" t="s">
        <v>628</v>
      </c>
      <c r="B6" s="33">
        <v>71.02502</v>
      </c>
      <c r="C6" s="10">
        <v>21.6</v>
      </c>
    </row>
    <row r="7" spans="1:3" ht="15" customHeight="1">
      <c r="A7" s="68" t="s">
        <v>629</v>
      </c>
      <c r="B7" s="33">
        <v>65.53012</v>
      </c>
      <c r="C7" s="10">
        <v>27.1</v>
      </c>
    </row>
    <row r="8" spans="1:3" ht="15" customHeight="1">
      <c r="A8" s="68" t="s">
        <v>630</v>
      </c>
      <c r="B8" s="33">
        <v>5.4949</v>
      </c>
      <c r="C8" s="10">
        <v>-19.9</v>
      </c>
    </row>
    <row r="9" spans="1:3" ht="15" customHeight="1">
      <c r="A9" s="68" t="s">
        <v>631</v>
      </c>
      <c r="B9" s="33">
        <v>94.41709</v>
      </c>
      <c r="C9" s="10">
        <v>9.2</v>
      </c>
    </row>
    <row r="10" spans="1:3" ht="15" customHeight="1">
      <c r="A10" s="68" t="s">
        <v>632</v>
      </c>
      <c r="B10" s="33">
        <v>33.73639</v>
      </c>
      <c r="C10" s="10">
        <v>113.7</v>
      </c>
    </row>
    <row r="11" spans="1:3" ht="15" customHeight="1">
      <c r="A11" s="68" t="s">
        <v>630</v>
      </c>
      <c r="B11" s="33">
        <v>60.6807</v>
      </c>
      <c r="C11" s="10">
        <v>-14.1</v>
      </c>
    </row>
    <row r="12" spans="1:3" ht="15" customHeight="1">
      <c r="A12" s="68" t="s">
        <v>633</v>
      </c>
      <c r="B12" s="33">
        <v>1.3930900000000002</v>
      </c>
      <c r="C12" s="10">
        <v>18.6</v>
      </c>
    </row>
    <row r="13" spans="1:3" ht="15" customHeight="1">
      <c r="A13" s="68" t="s">
        <v>632</v>
      </c>
      <c r="B13" s="33">
        <v>0.42689000000000005</v>
      </c>
      <c r="C13" s="10">
        <v>10.7</v>
      </c>
    </row>
    <row r="14" spans="1:3" ht="15" customHeight="1">
      <c r="A14" s="68" t="s">
        <v>630</v>
      </c>
      <c r="B14" s="33">
        <v>0.9662</v>
      </c>
      <c r="C14" s="10">
        <v>22.5</v>
      </c>
    </row>
    <row r="15" spans="1:3" ht="15" customHeight="1">
      <c r="A15" s="68" t="s">
        <v>634</v>
      </c>
      <c r="B15" s="33">
        <v>13.20718</v>
      </c>
      <c r="C15" s="10">
        <v>7.5</v>
      </c>
    </row>
    <row r="16" spans="1:3" ht="15" customHeight="1">
      <c r="A16" s="68" t="s">
        <v>632</v>
      </c>
      <c r="B16" s="33">
        <v>0.8202799999999999</v>
      </c>
      <c r="C16" s="10">
        <v>9.4</v>
      </c>
    </row>
    <row r="17" spans="1:3" ht="15" customHeight="1">
      <c r="A17" s="68" t="s">
        <v>630</v>
      </c>
      <c r="B17" s="33">
        <v>12.3869</v>
      </c>
      <c r="C17" s="10">
        <v>7.4</v>
      </c>
    </row>
    <row r="18" spans="1:3" ht="14.25">
      <c r="A18" s="16" t="s">
        <v>148</v>
      </c>
      <c r="B18" s="14"/>
      <c r="C18" s="10"/>
    </row>
    <row r="19" spans="1:3" ht="14.25">
      <c r="A19" s="9" t="s">
        <v>346</v>
      </c>
      <c r="B19" s="11">
        <v>9069</v>
      </c>
      <c r="C19" s="10">
        <v>37.80580458896825</v>
      </c>
    </row>
    <row r="20" spans="1:3" ht="14.25">
      <c r="A20" s="17" t="s">
        <v>345</v>
      </c>
      <c r="B20" s="69">
        <v>2858</v>
      </c>
      <c r="C20" s="28">
        <v>250.1</v>
      </c>
    </row>
    <row r="21" spans="1:3" ht="14.25">
      <c r="A21" s="436"/>
      <c r="B21" s="436"/>
      <c r="C21" s="436"/>
    </row>
  </sheetData>
  <sheetProtection/>
  <mergeCells count="2">
    <mergeCell ref="A1:C1"/>
    <mergeCell ref="A21:C2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HL26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23.50390625" style="0" customWidth="1"/>
    <col min="2" max="220" width="7.875" style="1" customWidth="1"/>
  </cols>
  <sheetData>
    <row r="1" ht="14.25">
      <c r="A1" s="16" t="s">
        <v>149</v>
      </c>
    </row>
    <row r="2" spans="1:3" ht="24" customHeight="1">
      <c r="A2" s="66" t="s">
        <v>491</v>
      </c>
      <c r="B2" s="171" t="s">
        <v>500</v>
      </c>
      <c r="C2" s="72" t="s">
        <v>150</v>
      </c>
    </row>
    <row r="3" spans="1:3" ht="14.25">
      <c r="A3" s="255" t="s">
        <v>450</v>
      </c>
      <c r="B3" s="253">
        <v>46.1534</v>
      </c>
      <c r="C3" s="185">
        <v>20.351928487797494</v>
      </c>
    </row>
    <row r="4" spans="1:3" ht="14.25">
      <c r="A4" s="255" t="s">
        <v>451</v>
      </c>
      <c r="B4" s="253">
        <v>31.4736</v>
      </c>
      <c r="C4" s="185">
        <v>17</v>
      </c>
    </row>
    <row r="5" spans="1:3" ht="14.25">
      <c r="A5" s="255" t="s">
        <v>452</v>
      </c>
      <c r="B5" s="253">
        <v>20.7723</v>
      </c>
      <c r="C5" s="254">
        <v>20.108588808067257</v>
      </c>
    </row>
    <row r="6" spans="1:3" ht="14.25">
      <c r="A6" s="256" t="s">
        <v>459</v>
      </c>
      <c r="B6" s="253">
        <v>9.365</v>
      </c>
      <c r="C6" s="185">
        <v>22.782636057320417</v>
      </c>
    </row>
    <row r="7" spans="1:3" ht="14.25">
      <c r="A7" s="256" t="s">
        <v>460</v>
      </c>
      <c r="B7" s="253">
        <v>2.2273</v>
      </c>
      <c r="C7" s="185">
        <v>64.74112426035504</v>
      </c>
    </row>
    <row r="8" spans="1:3" ht="13.5" customHeight="1">
      <c r="A8" s="256" t="s">
        <v>461</v>
      </c>
      <c r="B8" s="253">
        <v>0.7467</v>
      </c>
      <c r="C8" s="185">
        <v>22.30958230958231</v>
      </c>
    </row>
    <row r="9" spans="1:3" ht="13.5" customHeight="1">
      <c r="A9" s="256" t="s">
        <v>462</v>
      </c>
      <c r="B9" s="253">
        <v>0.1039</v>
      </c>
      <c r="C9" s="185">
        <v>-3.9741219963031424</v>
      </c>
    </row>
    <row r="10" spans="1:220" ht="14.25">
      <c r="A10" s="256" t="s">
        <v>463</v>
      </c>
      <c r="B10" s="253">
        <v>1.2794</v>
      </c>
      <c r="C10" s="185">
        <v>25.16141655253375</v>
      </c>
      <c r="HD10"/>
      <c r="HE10"/>
      <c r="HF10"/>
      <c r="HG10"/>
      <c r="HH10"/>
      <c r="HI10"/>
      <c r="HJ10"/>
      <c r="HK10"/>
      <c r="HL10"/>
    </row>
    <row r="11" spans="1:220" ht="14.25">
      <c r="A11" s="256" t="s">
        <v>464</v>
      </c>
      <c r="B11" s="253">
        <v>1.0913</v>
      </c>
      <c r="C11" s="185">
        <v>55.367312072892936</v>
      </c>
      <c r="HD11"/>
      <c r="HE11"/>
      <c r="HF11"/>
      <c r="HG11"/>
      <c r="HH11"/>
      <c r="HI11"/>
      <c r="HJ11"/>
      <c r="HK11"/>
      <c r="HL11"/>
    </row>
    <row r="12" spans="1:220" ht="14.25">
      <c r="A12" s="256" t="s">
        <v>465</v>
      </c>
      <c r="B12" s="253">
        <v>0.348</v>
      </c>
      <c r="C12" s="185">
        <v>38.53503184713376</v>
      </c>
      <c r="HD12"/>
      <c r="HE12"/>
      <c r="HF12"/>
      <c r="HG12"/>
      <c r="HH12"/>
      <c r="HI12"/>
      <c r="HJ12"/>
      <c r="HK12"/>
      <c r="HL12"/>
    </row>
    <row r="13" spans="1:3" ht="14.25">
      <c r="A13" s="256" t="s">
        <v>466</v>
      </c>
      <c r="B13" s="253">
        <v>1.146</v>
      </c>
      <c r="C13" s="185">
        <v>-15.573891262708116</v>
      </c>
    </row>
    <row r="14" spans="1:3" ht="14.25">
      <c r="A14" s="256" t="s">
        <v>467</v>
      </c>
      <c r="B14" s="253">
        <v>2.0984</v>
      </c>
      <c r="C14" s="185">
        <v>109.65131381756419</v>
      </c>
    </row>
    <row r="15" spans="1:3" ht="14.25">
      <c r="A15" s="256" t="s">
        <v>468</v>
      </c>
      <c r="B15" s="253">
        <v>0.1588</v>
      </c>
      <c r="C15" s="185">
        <v>20.944402132520946</v>
      </c>
    </row>
    <row r="16" spans="1:3" ht="14.25">
      <c r="A16" s="256" t="s">
        <v>469</v>
      </c>
      <c r="B16" s="253">
        <v>0.0752</v>
      </c>
      <c r="C16" s="185" t="s">
        <v>624</v>
      </c>
    </row>
    <row r="17" spans="1:3" ht="14.25">
      <c r="A17" s="256" t="s">
        <v>470</v>
      </c>
      <c r="B17" s="253">
        <v>0.4902</v>
      </c>
      <c r="C17" s="185">
        <v>-59.05446040761777</v>
      </c>
    </row>
    <row r="18" spans="1:3" ht="14.25">
      <c r="A18" s="256" t="s">
        <v>471</v>
      </c>
      <c r="B18" s="253">
        <v>1.6421</v>
      </c>
      <c r="C18" s="185">
        <v>-15.093071354705273</v>
      </c>
    </row>
    <row r="19" spans="1:3" ht="14.25">
      <c r="A19" s="256" t="s">
        <v>453</v>
      </c>
      <c r="B19" s="253">
        <v>10.7013</v>
      </c>
      <c r="C19" s="185">
        <v>10.240852150980716</v>
      </c>
    </row>
    <row r="20" spans="1:3" ht="14.25">
      <c r="A20" s="256" t="s">
        <v>454</v>
      </c>
      <c r="B20" s="253">
        <v>1.6064</v>
      </c>
      <c r="C20" s="185">
        <v>52.67059494392701</v>
      </c>
    </row>
    <row r="21" spans="1:3" ht="14.25">
      <c r="A21" s="256" t="s">
        <v>455</v>
      </c>
      <c r="B21" s="253">
        <v>4.9017</v>
      </c>
      <c r="C21" s="185">
        <v>-2.5894276629570747</v>
      </c>
    </row>
    <row r="22" spans="1:3" ht="14.25">
      <c r="A22" s="256" t="s">
        <v>456</v>
      </c>
      <c r="B22" s="253">
        <v>0.2538</v>
      </c>
      <c r="C22" s="185">
        <v>-43.28491620111732</v>
      </c>
    </row>
    <row r="23" spans="1:3" ht="14.25">
      <c r="A23" s="256" t="s">
        <v>457</v>
      </c>
      <c r="B23" s="253">
        <v>0</v>
      </c>
      <c r="C23" s="185">
        <v>-100</v>
      </c>
    </row>
    <row r="24" spans="1:3" ht="14.25">
      <c r="A24" s="256" t="s">
        <v>492</v>
      </c>
      <c r="B24" s="253">
        <v>0.3522</v>
      </c>
      <c r="C24" s="185">
        <v>-30.532544378698223</v>
      </c>
    </row>
    <row r="25" spans="1:3" ht="14.25">
      <c r="A25" s="256" t="s">
        <v>493</v>
      </c>
      <c r="B25" s="253">
        <v>0.8315</v>
      </c>
      <c r="C25" s="185">
        <v>2367.359050445104</v>
      </c>
    </row>
    <row r="26" spans="1:3" ht="14.25">
      <c r="A26" s="257" t="s">
        <v>458</v>
      </c>
      <c r="B26" s="258">
        <v>2.7545</v>
      </c>
      <c r="C26" s="65">
        <v>22.194126519386035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HL20"/>
  <sheetViews>
    <sheetView zoomScalePageLayoutView="0" workbookViewId="0" topLeftCell="A1">
      <selection activeCell="E4" sqref="E4"/>
    </sheetView>
  </sheetViews>
  <sheetFormatPr defaultColWidth="9.00390625" defaultRowHeight="14.25"/>
  <cols>
    <col min="1" max="1" width="19.75390625" style="0" customWidth="1"/>
    <col min="2" max="220" width="7.875" style="203" customWidth="1"/>
  </cols>
  <sheetData>
    <row r="1" ht="14.25">
      <c r="A1" s="16" t="s">
        <v>474</v>
      </c>
    </row>
    <row r="2" spans="1:3" ht="24" customHeight="1">
      <c r="A2" s="66" t="s">
        <v>490</v>
      </c>
      <c r="B2" s="73" t="s">
        <v>501</v>
      </c>
      <c r="C2" s="72" t="s">
        <v>53</v>
      </c>
    </row>
    <row r="3" spans="1:3" ht="14.25">
      <c r="A3" s="259" t="s">
        <v>472</v>
      </c>
      <c r="B3" s="253">
        <v>66.0417</v>
      </c>
      <c r="C3" s="139">
        <v>24.20273637688655</v>
      </c>
    </row>
    <row r="4" spans="1:3" ht="14.25">
      <c r="A4" s="256" t="s">
        <v>473</v>
      </c>
      <c r="B4" s="253">
        <v>5.0673</v>
      </c>
      <c r="C4" s="185">
        <v>4.633587313386607</v>
      </c>
    </row>
    <row r="5" spans="1:3" ht="14.25">
      <c r="A5" s="256" t="s">
        <v>475</v>
      </c>
      <c r="B5" s="253">
        <v>1.2196</v>
      </c>
      <c r="C5" s="185">
        <v>-2.913548797962108</v>
      </c>
    </row>
    <row r="6" spans="1:3" ht="14.25">
      <c r="A6" s="256" t="s">
        <v>476</v>
      </c>
      <c r="B6" s="253">
        <v>7.5617</v>
      </c>
      <c r="C6" s="185">
        <v>22.323956193280164</v>
      </c>
    </row>
    <row r="7" spans="1:3" ht="14.25">
      <c r="A7" s="256" t="s">
        <v>477</v>
      </c>
      <c r="B7" s="253">
        <v>0.6477</v>
      </c>
      <c r="C7" s="185">
        <v>-33.47370583401808</v>
      </c>
    </row>
    <row r="8" spans="1:3" ht="13.5" customHeight="1">
      <c r="A8" s="256" t="s">
        <v>478</v>
      </c>
      <c r="B8" s="253">
        <v>0.2564</v>
      </c>
      <c r="C8" s="185">
        <v>-0.5044625533566163</v>
      </c>
    </row>
    <row r="9" spans="1:3" ht="13.5" customHeight="1">
      <c r="A9" s="256" t="s">
        <v>479</v>
      </c>
      <c r="B9" s="253">
        <v>8.109</v>
      </c>
      <c r="C9" s="185">
        <v>-14.089565521406097</v>
      </c>
    </row>
    <row r="10" spans="1:220" ht="14.25">
      <c r="A10" s="256" t="s">
        <v>480</v>
      </c>
      <c r="B10" s="253">
        <v>5.3845</v>
      </c>
      <c r="C10" s="185">
        <v>-18.927668031799566</v>
      </c>
      <c r="HD10"/>
      <c r="HE10"/>
      <c r="HF10"/>
      <c r="HG10"/>
      <c r="HH10"/>
      <c r="HI10"/>
      <c r="HJ10"/>
      <c r="HK10"/>
      <c r="HL10"/>
    </row>
    <row r="11" spans="1:220" ht="14.25">
      <c r="A11" s="256" t="s">
        <v>481</v>
      </c>
      <c r="B11" s="253">
        <v>1.6232</v>
      </c>
      <c r="C11" s="185">
        <v>486.20440592271575</v>
      </c>
      <c r="HD11"/>
      <c r="HE11"/>
      <c r="HF11"/>
      <c r="HG11"/>
      <c r="HH11"/>
      <c r="HI11"/>
      <c r="HJ11"/>
      <c r="HK11"/>
      <c r="HL11"/>
    </row>
    <row r="12" spans="1:220" ht="14.25">
      <c r="A12" s="256" t="s">
        <v>482</v>
      </c>
      <c r="B12" s="253">
        <v>21.818</v>
      </c>
      <c r="C12" s="185">
        <v>74.78590369070794</v>
      </c>
      <c r="HD12"/>
      <c r="HE12"/>
      <c r="HF12"/>
      <c r="HG12"/>
      <c r="HH12"/>
      <c r="HI12"/>
      <c r="HJ12"/>
      <c r="HK12"/>
      <c r="HL12"/>
    </row>
    <row r="13" spans="1:3" ht="14.25">
      <c r="A13" s="256" t="s">
        <v>483</v>
      </c>
      <c r="B13" s="253">
        <v>3.4824</v>
      </c>
      <c r="C13" s="185">
        <v>41.526456961716654</v>
      </c>
    </row>
    <row r="14" spans="1:3" ht="14.25">
      <c r="A14" s="256" t="s">
        <v>484</v>
      </c>
      <c r="B14" s="253">
        <v>0.6577</v>
      </c>
      <c r="C14" s="185">
        <v>-48.36709059506987</v>
      </c>
    </row>
    <row r="15" spans="1:3" ht="14.25">
      <c r="A15" s="256" t="s">
        <v>485</v>
      </c>
      <c r="B15" s="253">
        <v>0.0827</v>
      </c>
      <c r="C15" s="185">
        <v>34.25324675324675</v>
      </c>
    </row>
    <row r="16" spans="1:3" ht="14.25">
      <c r="A16" s="256" t="s">
        <v>486</v>
      </c>
      <c r="B16" s="253">
        <v>0.4442</v>
      </c>
      <c r="C16" s="185">
        <v>61.6448326055313</v>
      </c>
    </row>
    <row r="17" spans="1:3" ht="14.25">
      <c r="A17" s="256" t="s">
        <v>487</v>
      </c>
      <c r="B17" s="253">
        <v>2.0939</v>
      </c>
      <c r="C17" s="185">
        <v>-29.990972616938045</v>
      </c>
    </row>
    <row r="18" spans="1:3" ht="14.25">
      <c r="A18" s="256" t="s">
        <v>488</v>
      </c>
      <c r="B18" s="253">
        <v>0.0434</v>
      </c>
      <c r="C18" s="185">
        <v>30.33033033033033</v>
      </c>
    </row>
    <row r="19" spans="1:3" ht="14.25">
      <c r="A19" s="256" t="s">
        <v>489</v>
      </c>
      <c r="B19" s="253">
        <v>4.7133</v>
      </c>
      <c r="C19" s="185">
        <v>66.23637710295208</v>
      </c>
    </row>
    <row r="20" spans="1:3" ht="14.25">
      <c r="A20" s="257" t="s">
        <v>572</v>
      </c>
      <c r="B20" s="258">
        <v>0.7682</v>
      </c>
      <c r="C20" s="65">
        <v>-13.568856885688568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HR25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16.25390625" style="0" customWidth="1"/>
    <col min="2" max="2" width="8.625" style="0" customWidth="1"/>
    <col min="3" max="226" width="7.875" style="203" customWidth="1"/>
  </cols>
  <sheetData>
    <row r="1" spans="1:2" ht="21.75" customHeight="1">
      <c r="A1" s="16" t="s">
        <v>584</v>
      </c>
      <c r="B1" s="16"/>
    </row>
    <row r="2" spans="1:3" ht="27.75" customHeight="1">
      <c r="A2" s="298" t="s">
        <v>573</v>
      </c>
      <c r="B2" s="73" t="s">
        <v>512</v>
      </c>
      <c r="C2" s="72" t="s">
        <v>53</v>
      </c>
    </row>
    <row r="3" spans="1:226" ht="14.25">
      <c r="A3" s="38" t="s">
        <v>247</v>
      </c>
      <c r="B3" s="299">
        <v>359617</v>
      </c>
      <c r="C3" s="12">
        <v>24.5198283951344</v>
      </c>
      <c r="HN3"/>
      <c r="HO3"/>
      <c r="HP3"/>
      <c r="HQ3"/>
      <c r="HR3"/>
    </row>
    <row r="4" spans="1:226" ht="14.25">
      <c r="A4" s="4" t="s">
        <v>574</v>
      </c>
      <c r="B4" s="300">
        <v>24615</v>
      </c>
      <c r="C4" s="12">
        <v>-31.823847112588282</v>
      </c>
      <c r="HN4"/>
      <c r="HO4"/>
      <c r="HP4"/>
      <c r="HQ4"/>
      <c r="HR4"/>
    </row>
    <row r="5" spans="1:226" ht="14.25">
      <c r="A5" s="4" t="s">
        <v>575</v>
      </c>
      <c r="B5" s="300">
        <v>1089</v>
      </c>
      <c r="C5" s="12">
        <v>-41.889007470651016</v>
      </c>
      <c r="HN5"/>
      <c r="HO5"/>
      <c r="HP5"/>
      <c r="HQ5"/>
      <c r="HR5"/>
    </row>
    <row r="6" spans="1:226" ht="14.25">
      <c r="A6" s="4" t="s">
        <v>576</v>
      </c>
      <c r="B6" s="300">
        <v>227198</v>
      </c>
      <c r="C6" s="12">
        <v>41.49467521953042</v>
      </c>
      <c r="HN6"/>
      <c r="HO6"/>
      <c r="HP6"/>
      <c r="HQ6"/>
      <c r="HR6"/>
    </row>
    <row r="7" spans="1:226" ht="14.25">
      <c r="A7" s="4" t="s">
        <v>577</v>
      </c>
      <c r="B7" s="300">
        <v>78151</v>
      </c>
      <c r="C7" s="12">
        <v>17.566266510214522</v>
      </c>
      <c r="HN7"/>
      <c r="HO7"/>
      <c r="HP7"/>
      <c r="HQ7"/>
      <c r="HR7"/>
    </row>
    <row r="8" spans="1:226" ht="14.25">
      <c r="A8" s="4" t="s">
        <v>578</v>
      </c>
      <c r="B8" s="300">
        <v>13397</v>
      </c>
      <c r="C8" s="12">
        <v>17.64137688795223</v>
      </c>
      <c r="HN8"/>
      <c r="HO8"/>
      <c r="HP8"/>
      <c r="HQ8"/>
      <c r="HR8"/>
    </row>
    <row r="9" spans="1:226" ht="14.25">
      <c r="A9" s="4" t="s">
        <v>579</v>
      </c>
      <c r="B9" s="300">
        <v>15167</v>
      </c>
      <c r="C9" s="12">
        <v>22.393479664299548</v>
      </c>
      <c r="HN9"/>
      <c r="HO9"/>
      <c r="HP9"/>
      <c r="HQ9"/>
      <c r="HR9"/>
    </row>
    <row r="10" spans="1:226" ht="14.25">
      <c r="A10" s="4" t="s">
        <v>580</v>
      </c>
      <c r="B10" s="300">
        <v>76</v>
      </c>
      <c r="C10" s="12">
        <v>-71.64179104477611</v>
      </c>
      <c r="HN10"/>
      <c r="HO10"/>
      <c r="HP10"/>
      <c r="HQ10"/>
      <c r="HR10"/>
    </row>
    <row r="11" spans="1:226" ht="14.25">
      <c r="A11" s="4" t="s">
        <v>581</v>
      </c>
      <c r="B11" s="300">
        <v>159154</v>
      </c>
      <c r="C11" s="12">
        <v>20.822926551527804</v>
      </c>
      <c r="HN11"/>
      <c r="HO11"/>
      <c r="HP11"/>
      <c r="HQ11"/>
      <c r="HR11"/>
    </row>
    <row r="12" spans="1:226" ht="14.25">
      <c r="A12" s="4" t="s">
        <v>582</v>
      </c>
      <c r="B12" s="301">
        <v>111927</v>
      </c>
      <c r="C12" s="12">
        <v>11.07064532454774</v>
      </c>
      <c r="HN12"/>
      <c r="HO12"/>
      <c r="HP12"/>
      <c r="HQ12"/>
      <c r="HR12"/>
    </row>
    <row r="13" spans="1:3" ht="14.25">
      <c r="A13" s="17" t="s">
        <v>583</v>
      </c>
      <c r="B13" s="302">
        <v>200387</v>
      </c>
      <c r="C13" s="65">
        <v>27.789681780498693</v>
      </c>
    </row>
    <row r="14" spans="1:2" ht="14.25">
      <c r="A14" s="16"/>
      <c r="B14" s="303"/>
    </row>
    <row r="15" spans="1:226" ht="14.25">
      <c r="A15" s="16"/>
      <c r="B15" s="203"/>
      <c r="HR15"/>
    </row>
    <row r="16" spans="1:2" ht="14.25">
      <c r="A16" s="4"/>
      <c r="B16" s="304"/>
    </row>
    <row r="17" spans="1:2" ht="14.25">
      <c r="A17" s="4"/>
      <c r="B17" s="304"/>
    </row>
    <row r="18" spans="1:2" ht="14.25">
      <c r="A18" s="4"/>
      <c r="B18" s="304"/>
    </row>
    <row r="19" spans="1:2" ht="14.25">
      <c r="A19" s="4"/>
      <c r="B19" s="304"/>
    </row>
    <row r="20" spans="1:2" ht="14.25">
      <c r="A20" s="4"/>
      <c r="B20" s="304"/>
    </row>
    <row r="21" spans="1:2" ht="14.25">
      <c r="A21" s="4"/>
      <c r="B21" s="304"/>
    </row>
    <row r="22" spans="1:2" ht="14.25">
      <c r="A22" s="4"/>
      <c r="B22" s="305"/>
    </row>
    <row r="23" spans="1:2" ht="14.25">
      <c r="A23" s="4"/>
      <c r="B23" s="304"/>
    </row>
    <row r="24" spans="1:2" ht="14.25">
      <c r="A24" s="4"/>
      <c r="B24" s="306"/>
    </row>
    <row r="25" spans="1:2" ht="14.25">
      <c r="A25" s="4"/>
      <c r="B25" s="304"/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C25"/>
  <sheetViews>
    <sheetView zoomScalePageLayoutView="0" workbookViewId="0" topLeftCell="A1">
      <selection activeCell="A25" sqref="A25"/>
    </sheetView>
  </sheetViews>
  <sheetFormatPr defaultColWidth="7.875" defaultRowHeight="14.25"/>
  <cols>
    <col min="1" max="1" width="40.875" style="0" customWidth="1"/>
    <col min="2" max="16384" width="7.875" style="203" customWidth="1"/>
  </cols>
  <sheetData>
    <row r="1" ht="20.25" customHeight="1">
      <c r="A1" s="3" t="s">
        <v>4</v>
      </c>
    </row>
    <row r="2" spans="1:2" ht="14.25">
      <c r="A2" s="4" t="s">
        <v>5</v>
      </c>
      <c r="B2" s="4"/>
    </row>
    <row r="3" spans="1:2" ht="14.25">
      <c r="A3" s="4" t="s">
        <v>656</v>
      </c>
      <c r="B3" s="4"/>
    </row>
    <row r="4" spans="1:2" ht="14.25">
      <c r="A4" s="369" t="s">
        <v>652</v>
      </c>
      <c r="B4" s="4"/>
    </row>
    <row r="5" spans="1:2" ht="14.25">
      <c r="A5" s="4" t="s">
        <v>6</v>
      </c>
      <c r="B5" s="4"/>
    </row>
    <row r="6" spans="1:2" ht="14.25">
      <c r="A6" s="369" t="s">
        <v>600</v>
      </c>
      <c r="B6" s="4"/>
    </row>
    <row r="7" spans="1:2" ht="15" customHeight="1">
      <c r="A7" s="4" t="s">
        <v>7</v>
      </c>
      <c r="B7" s="4"/>
    </row>
    <row r="8" spans="1:2" ht="15" customHeight="1">
      <c r="A8" s="4" t="s">
        <v>8</v>
      </c>
      <c r="B8" s="4"/>
    </row>
    <row r="9" spans="1:2" ht="15" customHeight="1">
      <c r="A9" s="369" t="s">
        <v>602</v>
      </c>
      <c r="B9" s="4"/>
    </row>
    <row r="10" spans="1:2" ht="15" customHeight="1">
      <c r="A10" s="369" t="s">
        <v>646</v>
      </c>
      <c r="B10" s="4"/>
    </row>
    <row r="11" spans="1:2" ht="15" customHeight="1">
      <c r="A11" s="4" t="s">
        <v>9</v>
      </c>
      <c r="B11" s="4"/>
    </row>
    <row r="12" spans="1:2" ht="14.25">
      <c r="A12" s="4" t="s">
        <v>10</v>
      </c>
      <c r="B12" s="4"/>
    </row>
    <row r="13" spans="1:2" ht="14.25">
      <c r="A13" s="4" t="s">
        <v>11</v>
      </c>
      <c r="B13" s="4"/>
    </row>
    <row r="14" spans="1:2" ht="14.25">
      <c r="A14" s="4" t="s">
        <v>12</v>
      </c>
      <c r="B14" s="4"/>
    </row>
    <row r="15" spans="1:2" ht="14.25">
      <c r="A15" s="4" t="s">
        <v>13</v>
      </c>
      <c r="B15" s="4"/>
    </row>
    <row r="16" spans="1:3" ht="14.25">
      <c r="A16" s="4" t="s">
        <v>14</v>
      </c>
      <c r="B16" s="5"/>
      <c r="C16" s="5"/>
    </row>
    <row r="17" spans="1:2" ht="14.25">
      <c r="A17" s="4" t="s">
        <v>15</v>
      </c>
      <c r="B17" s="4"/>
    </row>
    <row r="18" spans="1:2" ht="14.25">
      <c r="A18" s="4" t="s">
        <v>16</v>
      </c>
      <c r="B18" s="4"/>
    </row>
    <row r="19" spans="1:2" ht="14.25">
      <c r="A19" s="4" t="s">
        <v>419</v>
      </c>
      <c r="B19" s="4"/>
    </row>
    <row r="20" spans="1:2" ht="14.25">
      <c r="A20" s="5" t="s">
        <v>449</v>
      </c>
      <c r="B20" s="4"/>
    </row>
    <row r="21" spans="1:2" ht="14.25">
      <c r="A21" s="4" t="s">
        <v>17</v>
      </c>
      <c r="B21" s="4"/>
    </row>
    <row r="22" spans="1:2" ht="14.25">
      <c r="A22" s="4" t="s">
        <v>18</v>
      </c>
      <c r="B22" s="4"/>
    </row>
    <row r="23" ht="14.25">
      <c r="A23" s="4" t="s">
        <v>19</v>
      </c>
    </row>
    <row r="24" ht="14.25">
      <c r="A24" s="4" t="s">
        <v>20</v>
      </c>
    </row>
    <row r="25" ht="14.25">
      <c r="A25" s="4" t="s">
        <v>21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HU30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23.375" style="0" customWidth="1"/>
    <col min="2" max="2" width="8.875" style="0" customWidth="1"/>
    <col min="3" max="4" width="10.25390625" style="0" customWidth="1"/>
    <col min="5" max="229" width="7.875" style="1" customWidth="1"/>
  </cols>
  <sheetData>
    <row r="1" spans="1:3" ht="14.25">
      <c r="A1" s="437" t="s">
        <v>151</v>
      </c>
      <c r="B1" s="437"/>
      <c r="C1" s="437"/>
    </row>
    <row r="2" spans="1:3" ht="24">
      <c r="A2" s="73" t="s">
        <v>152</v>
      </c>
      <c r="B2" s="73" t="s">
        <v>153</v>
      </c>
      <c r="C2" s="73" t="s">
        <v>154</v>
      </c>
    </row>
    <row r="3" spans="1:3" ht="14.25">
      <c r="A3" s="38" t="s">
        <v>155</v>
      </c>
      <c r="B3" s="75">
        <v>687.7218713048</v>
      </c>
      <c r="C3" s="32">
        <v>31.462181498099998</v>
      </c>
    </row>
    <row r="4" spans="1:3" ht="14.25">
      <c r="A4" s="4" t="s">
        <v>156</v>
      </c>
      <c r="B4" s="14">
        <v>395.33710317739997</v>
      </c>
      <c r="C4" s="33">
        <v>24.6184501346</v>
      </c>
    </row>
    <row r="5" spans="1:3" ht="14.25">
      <c r="A5" s="4" t="s">
        <v>157</v>
      </c>
      <c r="B5" s="14">
        <v>152.78139475100002</v>
      </c>
      <c r="C5" s="33">
        <v>16.2336789965</v>
      </c>
    </row>
    <row r="6" spans="1:3" ht="14.25">
      <c r="A6" s="4" t="s">
        <v>158</v>
      </c>
      <c r="B6" s="14">
        <v>139.5023236734</v>
      </c>
      <c r="C6" s="33">
        <v>-9.3933467788</v>
      </c>
    </row>
    <row r="7" spans="1:3" ht="14.25">
      <c r="A7" s="4" t="s">
        <v>159</v>
      </c>
      <c r="B7" s="14">
        <v>0.0175879049</v>
      </c>
      <c r="C7" s="33">
        <v>-0.0011542789</v>
      </c>
    </row>
    <row r="8" spans="1:3" ht="14.25">
      <c r="A8" s="16" t="s">
        <v>160</v>
      </c>
      <c r="B8" s="14">
        <v>497.362956205</v>
      </c>
      <c r="C8" s="33">
        <v>44.0926637718</v>
      </c>
    </row>
    <row r="9" spans="1:3" ht="14.25">
      <c r="A9" s="4" t="s">
        <v>161</v>
      </c>
      <c r="B9" s="14">
        <v>197.6924228144</v>
      </c>
      <c r="C9" s="33">
        <v>28.6479332761</v>
      </c>
    </row>
    <row r="10" spans="1:3" ht="14.25">
      <c r="A10" s="4" t="s">
        <v>162</v>
      </c>
      <c r="B10" s="14">
        <v>26.1136842551</v>
      </c>
      <c r="C10" s="33">
        <v>0.23598694820000002</v>
      </c>
    </row>
    <row r="11" spans="1:3" ht="14.25">
      <c r="A11" s="4" t="s">
        <v>163</v>
      </c>
      <c r="B11" s="14">
        <v>171.5787385593</v>
      </c>
      <c r="C11" s="33">
        <v>28.4119463279</v>
      </c>
    </row>
    <row r="12" spans="1:3" ht="14.25">
      <c r="A12" s="4" t="s">
        <v>164</v>
      </c>
      <c r="B12" s="14">
        <v>299.6437084621</v>
      </c>
      <c r="C12" s="33">
        <v>15.4326686499</v>
      </c>
    </row>
    <row r="13" spans="1:3" ht="14.25">
      <c r="A13" s="4" t="s">
        <v>162</v>
      </c>
      <c r="B13" s="14">
        <v>97.3259015533</v>
      </c>
      <c r="C13" s="33">
        <v>0.244149618</v>
      </c>
    </row>
    <row r="14" spans="1:3" ht="14.25">
      <c r="A14" s="4" t="s">
        <v>163</v>
      </c>
      <c r="B14" s="14">
        <v>173.3087816145</v>
      </c>
      <c r="C14" s="33">
        <v>15.4659577861</v>
      </c>
    </row>
    <row r="15" spans="1:3" ht="14.25">
      <c r="A15" s="17" t="s">
        <v>165</v>
      </c>
      <c r="B15" s="165">
        <v>28.568232269499997</v>
      </c>
      <c r="C15" s="37">
        <v>-0.29153875419999997</v>
      </c>
    </row>
    <row r="16" spans="227:229" ht="14.25">
      <c r="HS16"/>
      <c r="HT16"/>
      <c r="HU16"/>
    </row>
    <row r="17" spans="4:229" ht="18" customHeight="1">
      <c r="D17" s="162"/>
      <c r="HM17"/>
      <c r="HN17"/>
      <c r="HO17"/>
      <c r="HP17"/>
      <c r="HQ17"/>
      <c r="HR17"/>
      <c r="HS17"/>
      <c r="HT17"/>
      <c r="HU17"/>
    </row>
    <row r="18" spans="4:229" ht="18" customHeight="1">
      <c r="D18" s="33"/>
      <c r="HM18"/>
      <c r="HN18"/>
      <c r="HO18"/>
      <c r="HP18"/>
      <c r="HQ18"/>
      <c r="HR18"/>
      <c r="HS18"/>
      <c r="HT18"/>
      <c r="HU18"/>
    </row>
    <row r="19" spans="4:229" ht="18" customHeight="1">
      <c r="D19" s="33"/>
      <c r="HP19"/>
      <c r="HQ19"/>
      <c r="HR19"/>
      <c r="HS19"/>
      <c r="HT19"/>
      <c r="HU19"/>
    </row>
    <row r="20" spans="4:229" ht="18" customHeight="1">
      <c r="D20" s="33"/>
      <c r="HP20"/>
      <c r="HQ20"/>
      <c r="HR20"/>
      <c r="HS20"/>
      <c r="HT20"/>
      <c r="HU20"/>
    </row>
    <row r="21" spans="4:229" ht="18" customHeight="1">
      <c r="D21" s="33"/>
      <c r="HP21"/>
      <c r="HQ21"/>
      <c r="HR21"/>
      <c r="HS21"/>
      <c r="HT21"/>
      <c r="HU21"/>
    </row>
    <row r="22" spans="4:229" ht="18" customHeight="1">
      <c r="D22" s="33"/>
      <c r="HJ22"/>
      <c r="HK22"/>
      <c r="HL22"/>
      <c r="HM22"/>
      <c r="HN22"/>
      <c r="HO22"/>
      <c r="HP22"/>
      <c r="HQ22"/>
      <c r="HR22"/>
      <c r="HS22"/>
      <c r="HT22"/>
      <c r="HU22"/>
    </row>
    <row r="23" spans="4:229" ht="18" customHeight="1">
      <c r="D23" s="33"/>
      <c r="HP23"/>
      <c r="HQ23"/>
      <c r="HR23"/>
      <c r="HS23"/>
      <c r="HT23"/>
      <c r="HU23"/>
    </row>
    <row r="24" ht="18" customHeight="1">
      <c r="D24" s="33"/>
    </row>
    <row r="25" spans="4:229" ht="14.25">
      <c r="D25" s="33"/>
      <c r="HP25"/>
      <c r="HQ25"/>
      <c r="HR25"/>
      <c r="HS25"/>
      <c r="HT25"/>
      <c r="HU25"/>
    </row>
    <row r="26" spans="4:229" ht="14.25">
      <c r="D26" s="33"/>
      <c r="HJ26"/>
      <c r="HK26"/>
      <c r="HL26"/>
      <c r="HM26"/>
      <c r="HN26"/>
      <c r="HO26"/>
      <c r="HP26"/>
      <c r="HQ26"/>
      <c r="HR26"/>
      <c r="HS26"/>
      <c r="HT26"/>
      <c r="HU26"/>
    </row>
    <row r="27" spans="4:229" ht="14.25">
      <c r="D27" s="33"/>
      <c r="HJ27"/>
      <c r="HK27"/>
      <c r="HL27"/>
      <c r="HM27"/>
      <c r="HN27"/>
      <c r="HO27"/>
      <c r="HP27"/>
      <c r="HQ27"/>
      <c r="HR27"/>
      <c r="HS27"/>
      <c r="HT27"/>
      <c r="HU27"/>
    </row>
    <row r="28" spans="4:229" ht="14.25">
      <c r="D28" s="33"/>
      <c r="HP28"/>
      <c r="HQ28"/>
      <c r="HR28"/>
      <c r="HS28"/>
      <c r="HT28"/>
      <c r="HU28"/>
    </row>
    <row r="29" spans="1:229" ht="14.25">
      <c r="A29" s="164"/>
      <c r="B29" s="164"/>
      <c r="C29" s="164"/>
      <c r="D29" s="33"/>
      <c r="HP29"/>
      <c r="HQ29"/>
      <c r="HR29"/>
      <c r="HS29"/>
      <c r="HT29"/>
      <c r="HU29"/>
    </row>
    <row r="30" spans="1:4" ht="40.5" customHeight="1">
      <c r="A30" s="438"/>
      <c r="B30" s="438"/>
      <c r="C30" s="438"/>
      <c r="D30" s="163"/>
    </row>
  </sheetData>
  <sheetProtection/>
  <mergeCells count="2">
    <mergeCell ref="A1:C1"/>
    <mergeCell ref="A30:C30"/>
  </mergeCells>
  <printOptions/>
  <pageMargins left="0.747823152016467" right="0.747823152016467" top="0.720048842467661" bottom="0.9998749560258521" header="0.8401727113198109" footer="0.49993747801292604"/>
  <pageSetup firstPageNumber="1" useFirstPageNumber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A1:D29"/>
  <sheetViews>
    <sheetView zoomScalePageLayoutView="0" workbookViewId="0" topLeftCell="A7">
      <selection activeCell="F24" sqref="F24"/>
    </sheetView>
  </sheetViews>
  <sheetFormatPr defaultColWidth="7.875" defaultRowHeight="14.25"/>
  <cols>
    <col min="1" max="1" width="24.375" style="0" customWidth="1"/>
    <col min="2" max="2" width="5.50390625" style="0" customWidth="1"/>
    <col min="3" max="3" width="8.75390625" style="0" customWidth="1"/>
    <col min="4" max="4" width="9.00390625" style="1" customWidth="1"/>
    <col min="5" max="16384" width="7.875" style="1" customWidth="1"/>
  </cols>
  <sheetData>
    <row r="1" spans="1:4" ht="14.25">
      <c r="A1" s="16" t="s">
        <v>166</v>
      </c>
      <c r="B1" s="16"/>
      <c r="C1" s="16"/>
      <c r="D1" s="16"/>
    </row>
    <row r="2" spans="1:4" ht="14.25">
      <c r="A2" s="76"/>
      <c r="B2" s="76" t="s">
        <v>167</v>
      </c>
      <c r="C2" s="172" t="s">
        <v>497</v>
      </c>
      <c r="D2" s="77" t="s">
        <v>168</v>
      </c>
    </row>
    <row r="3" spans="1:4" ht="18.75" customHeight="1">
      <c r="A3" s="16" t="s">
        <v>169</v>
      </c>
      <c r="B3" s="78" t="s">
        <v>170</v>
      </c>
      <c r="C3" s="79">
        <v>92378</v>
      </c>
      <c r="D3" s="195">
        <v>4.015223168040355</v>
      </c>
    </row>
    <row r="4" spans="1:4" ht="18.75" customHeight="1">
      <c r="A4" s="16" t="s">
        <v>171</v>
      </c>
      <c r="B4" s="78"/>
      <c r="C4" s="79"/>
      <c r="D4" s="39"/>
    </row>
    <row r="5" spans="1:4" ht="14.25">
      <c r="A5" s="4" t="s">
        <v>172</v>
      </c>
      <c r="B5" s="78" t="s">
        <v>170</v>
      </c>
      <c r="C5" s="79">
        <v>3934</v>
      </c>
      <c r="D5" s="195">
        <v>0.6138107416879796</v>
      </c>
    </row>
    <row r="6" spans="1:4" ht="14.25">
      <c r="A6" s="4" t="s">
        <v>173</v>
      </c>
      <c r="B6" s="78" t="s">
        <v>174</v>
      </c>
      <c r="C6" s="13">
        <v>370.760152</v>
      </c>
      <c r="D6" s="195">
        <v>1.512788536211155</v>
      </c>
    </row>
    <row r="7" spans="1:4" ht="14.25">
      <c r="A7" s="4" t="s">
        <v>175</v>
      </c>
      <c r="B7" s="78" t="s">
        <v>170</v>
      </c>
      <c r="C7" s="79">
        <v>91</v>
      </c>
      <c r="D7" s="13">
        <v>-3.1914893617021276</v>
      </c>
    </row>
    <row r="8" spans="1:4" ht="14.25">
      <c r="A8" s="4" t="s">
        <v>176</v>
      </c>
      <c r="B8" s="78" t="s">
        <v>174</v>
      </c>
      <c r="C8" s="13">
        <v>13.101542</v>
      </c>
      <c r="D8" s="195">
        <v>57.53672819094571</v>
      </c>
    </row>
    <row r="9" spans="1:4" ht="14.25">
      <c r="A9" s="16" t="s">
        <v>177</v>
      </c>
      <c r="B9" s="78"/>
      <c r="C9" s="4"/>
      <c r="D9" s="4"/>
    </row>
    <row r="10" spans="1:4" ht="14.25">
      <c r="A10" s="4" t="s">
        <v>172</v>
      </c>
      <c r="B10" s="78" t="s">
        <v>170</v>
      </c>
      <c r="C10" s="79">
        <v>188</v>
      </c>
      <c r="D10" s="195">
        <v>4.444444444444445</v>
      </c>
    </row>
    <row r="11" spans="1:4" ht="14.25">
      <c r="A11" s="4" t="s">
        <v>178</v>
      </c>
      <c r="B11" s="78" t="s">
        <v>179</v>
      </c>
      <c r="C11" s="33">
        <v>96721.21</v>
      </c>
      <c r="D11" s="13">
        <v>4.39579369654599</v>
      </c>
    </row>
    <row r="12" spans="1:4" ht="14.25">
      <c r="A12" s="4" t="s">
        <v>180</v>
      </c>
      <c r="B12" s="78" t="s">
        <v>170</v>
      </c>
      <c r="C12" s="79">
        <v>7</v>
      </c>
      <c r="D12" s="13">
        <v>600</v>
      </c>
    </row>
    <row r="13" spans="1:4" ht="14.25">
      <c r="A13" s="4" t="s">
        <v>181</v>
      </c>
      <c r="B13" s="78" t="s">
        <v>179</v>
      </c>
      <c r="C13" s="13">
        <v>986</v>
      </c>
      <c r="D13" s="13">
        <v>100</v>
      </c>
    </row>
    <row r="14" spans="1:4" ht="14.25">
      <c r="A14" s="16" t="s">
        <v>182</v>
      </c>
      <c r="B14" s="78"/>
      <c r="C14" s="79"/>
      <c r="D14" s="39"/>
    </row>
    <row r="15" spans="1:4" ht="14.25">
      <c r="A15" s="4" t="s">
        <v>172</v>
      </c>
      <c r="B15" s="78" t="s">
        <v>170</v>
      </c>
      <c r="C15" s="79">
        <v>18336</v>
      </c>
      <c r="D15" s="13">
        <v>8.909479686386316</v>
      </c>
    </row>
    <row r="16" spans="1:4" ht="14.25">
      <c r="A16" s="4" t="s">
        <v>173</v>
      </c>
      <c r="B16" s="78" t="s">
        <v>174</v>
      </c>
      <c r="C16" s="19">
        <v>499.221256</v>
      </c>
      <c r="D16" s="13">
        <v>10.133408257924762</v>
      </c>
    </row>
    <row r="17" spans="1:4" ht="14.25">
      <c r="A17" s="4" t="s">
        <v>175</v>
      </c>
      <c r="B17" s="78" t="s">
        <v>170</v>
      </c>
      <c r="C17" s="80">
        <v>1554</v>
      </c>
      <c r="D17" s="13">
        <v>5</v>
      </c>
    </row>
    <row r="18" spans="1:4" ht="14.25">
      <c r="A18" s="4" t="s">
        <v>176</v>
      </c>
      <c r="B18" s="78" t="s">
        <v>174</v>
      </c>
      <c r="C18" s="13">
        <v>49.0328</v>
      </c>
      <c r="D18" s="13">
        <v>0.31698192388350704</v>
      </c>
    </row>
    <row r="19" spans="1:4" ht="14.25">
      <c r="A19" s="16" t="s">
        <v>183</v>
      </c>
      <c r="B19" s="78"/>
      <c r="C19" s="79"/>
      <c r="D19" s="39"/>
    </row>
    <row r="20" spans="1:4" ht="14.25">
      <c r="A20" s="4" t="s">
        <v>184</v>
      </c>
      <c r="B20" s="78" t="s">
        <v>170</v>
      </c>
      <c r="C20" s="79">
        <v>68223</v>
      </c>
      <c r="D20" s="13">
        <v>2.90355666837612</v>
      </c>
    </row>
    <row r="21" spans="1:4" ht="14.25">
      <c r="A21" s="4" t="s">
        <v>185</v>
      </c>
      <c r="B21" s="78" t="s">
        <v>174</v>
      </c>
      <c r="C21" s="13">
        <v>65.842308</v>
      </c>
      <c r="D21" s="13">
        <v>7.779561854771466</v>
      </c>
    </row>
    <row r="22" spans="1:4" ht="14.25">
      <c r="A22" s="4" t="s">
        <v>175</v>
      </c>
      <c r="B22" s="78" t="s">
        <v>170</v>
      </c>
      <c r="C22" s="81">
        <v>5225</v>
      </c>
      <c r="D22" s="13">
        <v>31.911133552133297</v>
      </c>
    </row>
    <row r="23" spans="1:4" ht="14.25">
      <c r="A23" s="4" t="s">
        <v>186</v>
      </c>
      <c r="B23" s="78" t="s">
        <v>174</v>
      </c>
      <c r="C23" s="82">
        <v>6.371698</v>
      </c>
      <c r="D23" s="13">
        <v>11.228268262061484</v>
      </c>
    </row>
    <row r="24" spans="1:4" ht="14.25">
      <c r="A24" s="16" t="s">
        <v>187</v>
      </c>
      <c r="B24" s="78"/>
      <c r="C24" s="79"/>
      <c r="D24" s="39"/>
    </row>
    <row r="25" spans="1:4" ht="14.25">
      <c r="A25" s="4" t="s">
        <v>188</v>
      </c>
      <c r="B25" s="78" t="s">
        <v>170</v>
      </c>
      <c r="C25" s="81">
        <v>1697</v>
      </c>
      <c r="D25" s="13">
        <v>6.8639798488664985</v>
      </c>
    </row>
    <row r="26" spans="1:4" ht="14.25">
      <c r="A26" s="4" t="s">
        <v>189</v>
      </c>
      <c r="B26" s="78" t="s">
        <v>174</v>
      </c>
      <c r="C26" s="13">
        <v>39.714932</v>
      </c>
      <c r="D26" s="13">
        <v>7.499245758123657</v>
      </c>
    </row>
    <row r="27" spans="1:4" ht="14.25">
      <c r="A27" s="4" t="s">
        <v>175</v>
      </c>
      <c r="B27" s="78" t="s">
        <v>170</v>
      </c>
      <c r="C27" s="79">
        <v>122</v>
      </c>
      <c r="D27" s="13">
        <v>23.232323232323232</v>
      </c>
    </row>
    <row r="28" spans="1:4" ht="14.25">
      <c r="A28" s="17" t="s">
        <v>190</v>
      </c>
      <c r="B28" s="83" t="s">
        <v>191</v>
      </c>
      <c r="C28" s="34">
        <v>3.03495</v>
      </c>
      <c r="D28" s="34">
        <v>16.845691845691846</v>
      </c>
    </row>
    <row r="29" spans="1:4" ht="15" customHeight="1">
      <c r="A29" s="439" t="s">
        <v>192</v>
      </c>
      <c r="B29" s="439"/>
      <c r="C29" s="439"/>
      <c r="D29" s="439"/>
    </row>
  </sheetData>
  <sheetProtection/>
  <mergeCells count="1">
    <mergeCell ref="A29:D29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29.125" style="235" customWidth="1"/>
    <col min="2" max="2" width="12.75390625" style="235" customWidth="1"/>
    <col min="3" max="3" width="7.875" style="235" customWidth="1"/>
    <col min="4" max="16384" width="9.00390625" style="235" customWidth="1"/>
  </cols>
  <sheetData>
    <row r="1" spans="1:3" ht="14.25" customHeight="1">
      <c r="A1" s="85" t="s">
        <v>419</v>
      </c>
      <c r="B1" s="85"/>
      <c r="C1" s="85"/>
    </row>
    <row r="2" spans="1:3" ht="25.5" customHeight="1">
      <c r="A2" s="247"/>
      <c r="B2" s="246" t="s">
        <v>502</v>
      </c>
      <c r="C2" s="246" t="s">
        <v>441</v>
      </c>
    </row>
    <row r="3" spans="1:4" ht="18" customHeight="1">
      <c r="A3" s="359" t="s">
        <v>420</v>
      </c>
      <c r="B3" s="237">
        <v>30.3364317</v>
      </c>
      <c r="C3" s="238">
        <v>7.54</v>
      </c>
      <c r="D3" s="236"/>
    </row>
    <row r="4" spans="1:4" ht="18" customHeight="1">
      <c r="A4" s="239" t="s">
        <v>421</v>
      </c>
      <c r="B4" s="240">
        <v>0.15239067</v>
      </c>
      <c r="C4" s="241">
        <v>18.25</v>
      </c>
      <c r="D4" s="236"/>
    </row>
    <row r="5" spans="1:4" ht="18" customHeight="1">
      <c r="A5" s="239" t="s">
        <v>422</v>
      </c>
      <c r="B5" s="240">
        <v>23.94895322</v>
      </c>
      <c r="C5" s="241">
        <v>4.89</v>
      </c>
      <c r="D5" s="236"/>
    </row>
    <row r="6" spans="1:4" ht="18" customHeight="1">
      <c r="A6" s="242" t="s">
        <v>423</v>
      </c>
      <c r="B6" s="240">
        <v>23.853899419999998</v>
      </c>
      <c r="C6" s="241">
        <v>4.2</v>
      </c>
      <c r="D6" s="236"/>
    </row>
    <row r="7" spans="1:4" ht="18" customHeight="1">
      <c r="A7" s="242" t="s">
        <v>442</v>
      </c>
      <c r="B7" s="240">
        <v>2.12577721</v>
      </c>
      <c r="C7" s="241">
        <v>12.75</v>
      </c>
      <c r="D7" s="236"/>
    </row>
    <row r="8" spans="1:4" ht="18" customHeight="1">
      <c r="A8" s="242" t="s">
        <v>424</v>
      </c>
      <c r="B8" s="240">
        <v>0.18870516</v>
      </c>
      <c r="C8" s="241">
        <v>12.23</v>
      </c>
      <c r="D8" s="236"/>
    </row>
    <row r="9" spans="1:4" ht="18" customHeight="1">
      <c r="A9" s="242" t="s">
        <v>443</v>
      </c>
      <c r="B9" s="240">
        <v>0.23687848</v>
      </c>
      <c r="C9" s="241">
        <v>13.13</v>
      </c>
      <c r="D9" s="236"/>
    </row>
    <row r="10" spans="1:4" ht="18" customHeight="1">
      <c r="A10" s="242" t="s">
        <v>444</v>
      </c>
      <c r="B10" s="240">
        <v>0.54008696</v>
      </c>
      <c r="C10" s="241">
        <v>-3.41</v>
      </c>
      <c r="D10" s="236"/>
    </row>
    <row r="11" spans="1:4" ht="18" customHeight="1">
      <c r="A11" s="242" t="s">
        <v>425</v>
      </c>
      <c r="B11" s="240">
        <v>2.2363958900000003</v>
      </c>
      <c r="C11" s="241">
        <v>-5.34</v>
      </c>
      <c r="D11" s="236"/>
    </row>
    <row r="12" spans="1:4" ht="18" customHeight="1">
      <c r="A12" s="242" t="s">
        <v>426</v>
      </c>
      <c r="B12" s="240">
        <v>11.72130735</v>
      </c>
      <c r="C12" s="241">
        <v>39.51</v>
      </c>
      <c r="D12" s="236"/>
    </row>
    <row r="13" spans="1:4" ht="18" customHeight="1">
      <c r="A13" s="242" t="s">
        <v>445</v>
      </c>
      <c r="B13" s="240">
        <v>0.76565271</v>
      </c>
      <c r="C13" s="241">
        <v>0.27</v>
      </c>
      <c r="D13" s="236"/>
    </row>
    <row r="14" spans="1:4" ht="18" customHeight="1">
      <c r="A14" s="242" t="s">
        <v>427</v>
      </c>
      <c r="B14" s="240">
        <v>3.39425227</v>
      </c>
      <c r="C14" s="241">
        <v>-47.41</v>
      </c>
      <c r="D14" s="236"/>
    </row>
    <row r="15" spans="1:4" ht="18" customHeight="1">
      <c r="A15" s="242" t="s">
        <v>428</v>
      </c>
      <c r="B15" s="240">
        <v>0.43205101999999995</v>
      </c>
      <c r="C15" s="241">
        <v>64.27</v>
      </c>
      <c r="D15" s="236"/>
    </row>
    <row r="16" spans="1:4" ht="18" customHeight="1">
      <c r="A16" s="239" t="s">
        <v>429</v>
      </c>
      <c r="B16" s="240">
        <v>2.7777404299999997</v>
      </c>
      <c r="C16" s="241">
        <v>17.27</v>
      </c>
      <c r="D16" s="236"/>
    </row>
    <row r="17" spans="1:4" ht="18" customHeight="1">
      <c r="A17" s="242" t="s">
        <v>430</v>
      </c>
      <c r="B17" s="240">
        <v>0.51381219</v>
      </c>
      <c r="C17" s="241">
        <v>23.42</v>
      </c>
      <c r="D17" s="236"/>
    </row>
    <row r="18" spans="1:4" ht="18" customHeight="1">
      <c r="A18" s="242" t="s">
        <v>431</v>
      </c>
      <c r="B18" s="240">
        <v>0.12795149</v>
      </c>
      <c r="C18" s="241">
        <v>24.03</v>
      </c>
      <c r="D18" s="236"/>
    </row>
    <row r="19" spans="1:4" ht="18" customHeight="1">
      <c r="A19" s="242" t="s">
        <v>432</v>
      </c>
      <c r="B19" s="240">
        <v>0.6215911</v>
      </c>
      <c r="C19" s="241">
        <v>16.95</v>
      </c>
      <c r="D19" s="236"/>
    </row>
    <row r="20" spans="1:4" ht="18" customHeight="1">
      <c r="A20" s="242" t="s">
        <v>433</v>
      </c>
      <c r="B20" s="240">
        <v>0.17454689</v>
      </c>
      <c r="C20" s="241">
        <v>14.43</v>
      </c>
      <c r="D20" s="236"/>
    </row>
    <row r="21" spans="1:4" ht="18" customHeight="1">
      <c r="A21" s="242" t="s">
        <v>434</v>
      </c>
      <c r="B21" s="240">
        <v>0.01979191</v>
      </c>
      <c r="C21" s="241">
        <v>12.62</v>
      </c>
      <c r="D21" s="236"/>
    </row>
    <row r="22" spans="1:4" ht="18" customHeight="1">
      <c r="A22" s="242" t="s">
        <v>435</v>
      </c>
      <c r="B22" s="240">
        <v>0.11841858999999999</v>
      </c>
      <c r="C22" s="241">
        <v>12.78</v>
      </c>
      <c r="D22" s="236"/>
    </row>
    <row r="23" spans="1:4" ht="18" customHeight="1">
      <c r="A23" s="242" t="s">
        <v>436</v>
      </c>
      <c r="B23" s="240">
        <v>0.03129187</v>
      </c>
      <c r="C23" s="241">
        <v>119.49</v>
      </c>
      <c r="D23" s="236"/>
    </row>
    <row r="24" spans="1:4" ht="18" customHeight="1">
      <c r="A24" s="242" t="s">
        <v>437</v>
      </c>
      <c r="B24" s="240">
        <v>0.73553161</v>
      </c>
      <c r="C24" s="241">
        <v>16.19</v>
      </c>
      <c r="D24" s="236"/>
    </row>
    <row r="25" spans="1:4" ht="18" customHeight="1">
      <c r="A25" s="242" t="s">
        <v>438</v>
      </c>
      <c r="B25" s="240">
        <v>3.45734738</v>
      </c>
      <c r="C25" s="241">
        <v>20.13</v>
      </c>
      <c r="D25" s="236"/>
    </row>
    <row r="26" spans="1:4" ht="18" customHeight="1">
      <c r="A26" s="242" t="s">
        <v>439</v>
      </c>
      <c r="B26" s="240">
        <v>2.26802525</v>
      </c>
      <c r="C26" s="241">
        <v>22.62</v>
      </c>
      <c r="D26" s="236"/>
    </row>
    <row r="27" spans="1:4" ht="18" customHeight="1">
      <c r="A27" s="243" t="s">
        <v>440</v>
      </c>
      <c r="B27" s="244">
        <v>1.1893221299999999</v>
      </c>
      <c r="C27" s="245">
        <v>15.65</v>
      </c>
      <c r="D27" s="2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4"/>
  <dimension ref="A1:HK121"/>
  <sheetViews>
    <sheetView zoomScaleSheetLayoutView="100" zoomScalePageLayoutView="0" workbookViewId="0" topLeftCell="A10">
      <selection activeCell="K29" sqref="K29"/>
    </sheetView>
  </sheetViews>
  <sheetFormatPr defaultColWidth="9.00390625" defaultRowHeight="14.25"/>
  <cols>
    <col min="1" max="1" width="31.125" style="0" customWidth="1"/>
    <col min="2" max="2" width="8.50390625" style="0" customWidth="1"/>
    <col min="3" max="3" width="8.00390625" style="0" customWidth="1"/>
    <col min="4" max="6" width="7.875" style="1" customWidth="1"/>
    <col min="7" max="7" width="13.75390625" style="1" customWidth="1"/>
    <col min="8" max="216" width="7.875" style="1" customWidth="1"/>
    <col min="217" max="219" width="9.00390625" style="1" customWidth="1"/>
  </cols>
  <sheetData>
    <row r="1" spans="1:3" ht="21.75" customHeight="1">
      <c r="A1" s="434" t="s">
        <v>364</v>
      </c>
      <c r="B1" s="434"/>
      <c r="C1" s="434"/>
    </row>
    <row r="2" spans="1:3" ht="22.5" customHeight="1">
      <c r="A2" s="207" t="s">
        <v>347</v>
      </c>
      <c r="B2" s="7" t="s">
        <v>503</v>
      </c>
      <c r="C2" s="166" t="s">
        <v>497</v>
      </c>
    </row>
    <row r="3" spans="1:7" ht="14.25">
      <c r="A3" s="38" t="s">
        <v>193</v>
      </c>
      <c r="B3" s="194">
        <v>101.42180571</v>
      </c>
      <c r="C3" s="194">
        <v>101.86216304</v>
      </c>
      <c r="E3" s="149"/>
      <c r="F3" s="149"/>
      <c r="G3" s="196"/>
    </row>
    <row r="4" spans="1:216" ht="15" customHeight="1">
      <c r="A4" s="68" t="s">
        <v>635</v>
      </c>
      <c r="B4" s="20">
        <v>99.94269942</v>
      </c>
      <c r="C4" s="20">
        <v>100.83600141</v>
      </c>
      <c r="E4" s="149"/>
      <c r="F4" s="149"/>
      <c r="G4" s="196"/>
      <c r="HA4"/>
      <c r="HB4"/>
      <c r="HC4"/>
      <c r="HD4"/>
      <c r="HE4"/>
      <c r="HF4"/>
      <c r="HG4"/>
      <c r="HH4"/>
    </row>
    <row r="5" spans="1:216" ht="15" customHeight="1">
      <c r="A5" s="68" t="s">
        <v>636</v>
      </c>
      <c r="B5" s="20">
        <v>101.94932758</v>
      </c>
      <c r="C5" s="20">
        <v>102.55910435</v>
      </c>
      <c r="E5" s="149"/>
      <c r="F5" s="149"/>
      <c r="G5" s="196"/>
      <c r="HA5"/>
      <c r="HB5"/>
      <c r="HC5"/>
      <c r="HD5"/>
      <c r="HE5"/>
      <c r="HF5"/>
      <c r="HG5"/>
      <c r="HH5"/>
    </row>
    <row r="6" spans="1:216" ht="15" customHeight="1">
      <c r="A6" s="68" t="s">
        <v>637</v>
      </c>
      <c r="B6" s="20">
        <v>106.20392912</v>
      </c>
      <c r="C6" s="20">
        <v>108.96318353</v>
      </c>
      <c r="E6" s="149"/>
      <c r="F6" s="149"/>
      <c r="G6" s="196"/>
      <c r="HA6"/>
      <c r="HB6"/>
      <c r="HC6"/>
      <c r="HD6"/>
      <c r="HE6"/>
      <c r="HF6"/>
      <c r="HG6"/>
      <c r="HH6"/>
    </row>
    <row r="7" spans="1:216" ht="15" customHeight="1">
      <c r="A7" s="68" t="s">
        <v>638</v>
      </c>
      <c r="B7" s="20">
        <v>95.34564615</v>
      </c>
      <c r="C7" s="20">
        <v>92.22545179</v>
      </c>
      <c r="E7" s="149"/>
      <c r="F7" s="149"/>
      <c r="G7" s="196"/>
      <c r="HA7"/>
      <c r="HB7"/>
      <c r="HC7"/>
      <c r="HD7"/>
      <c r="HE7"/>
      <c r="HF7"/>
      <c r="HG7"/>
      <c r="HH7"/>
    </row>
    <row r="8" spans="1:216" ht="15" customHeight="1">
      <c r="A8" s="68" t="s">
        <v>639</v>
      </c>
      <c r="B8" s="20">
        <v>100.58672766</v>
      </c>
      <c r="C8" s="20">
        <v>100.59925462</v>
      </c>
      <c r="E8" s="149"/>
      <c r="F8" s="149"/>
      <c r="G8" s="196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ht="15" customHeight="1">
      <c r="A9" s="68" t="s">
        <v>640</v>
      </c>
      <c r="B9" s="20">
        <v>100.92945351</v>
      </c>
      <c r="C9" s="20">
        <v>101.805082</v>
      </c>
      <c r="E9" s="149"/>
      <c r="F9" s="149"/>
      <c r="G9" s="196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ht="15" customHeight="1">
      <c r="A10" s="68" t="s">
        <v>641</v>
      </c>
      <c r="B10" s="20">
        <v>101.00139256</v>
      </c>
      <c r="C10" s="20">
        <v>100.8894096</v>
      </c>
      <c r="E10" s="149"/>
      <c r="F10" s="149"/>
      <c r="G10" s="196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ht="15" customHeight="1">
      <c r="A11" s="68" t="s">
        <v>642</v>
      </c>
      <c r="B11" s="20">
        <v>102.84245685</v>
      </c>
      <c r="C11" s="20">
        <v>101.62039015</v>
      </c>
      <c r="E11" s="149"/>
      <c r="F11" s="149"/>
      <c r="G11" s="196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ht="15" customHeight="1">
      <c r="A12" s="68" t="s">
        <v>643</v>
      </c>
      <c r="B12" s="20">
        <v>100.78390818</v>
      </c>
      <c r="C12" s="84">
        <v>101.02886599</v>
      </c>
      <c r="E12" s="149"/>
      <c r="F12" s="149"/>
      <c r="G12" s="196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ht="15" customHeight="1">
      <c r="A13" s="68" t="s">
        <v>644</v>
      </c>
      <c r="B13" s="20">
        <v>109.14508691</v>
      </c>
      <c r="C13" s="20">
        <v>110.47035173</v>
      </c>
      <c r="E13" s="149"/>
      <c r="F13" s="149"/>
      <c r="G13" s="196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ht="15" customHeight="1">
      <c r="A14" s="68" t="s">
        <v>645</v>
      </c>
      <c r="B14" s="20">
        <v>99.66278106</v>
      </c>
      <c r="C14" s="20">
        <v>99.65638044</v>
      </c>
      <c r="E14" s="149"/>
      <c r="F14" s="149"/>
      <c r="G14" s="196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9" ht="13.5" customHeight="1">
      <c r="A15" s="85" t="s">
        <v>194</v>
      </c>
      <c r="B15" s="15">
        <v>100.55841519</v>
      </c>
      <c r="C15" s="15">
        <v>100.90799197</v>
      </c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D15"/>
      <c r="HE15"/>
      <c r="HF15"/>
      <c r="HG15"/>
      <c r="HH15"/>
      <c r="HI15"/>
      <c r="HJ15"/>
      <c r="HK15"/>
    </row>
    <row r="16" spans="1:219" ht="14.25">
      <c r="A16" s="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D16"/>
      <c r="HE16"/>
      <c r="HF16"/>
      <c r="HG16"/>
      <c r="HH16"/>
      <c r="HI16"/>
      <c r="HJ16"/>
      <c r="HK16"/>
    </row>
    <row r="17" spans="201:219" ht="14.25">
      <c r="GS17"/>
      <c r="GT17"/>
      <c r="GU17"/>
      <c r="GV17"/>
      <c r="GW17"/>
      <c r="GX17"/>
      <c r="GY17"/>
      <c r="GZ17"/>
      <c r="HD17"/>
      <c r="HE17"/>
      <c r="HF17"/>
      <c r="HG17"/>
      <c r="HH17"/>
      <c r="HI17"/>
      <c r="HJ17"/>
      <c r="HK17"/>
    </row>
    <row r="18" spans="1:219" ht="14.25">
      <c r="A18" s="16"/>
      <c r="GS18"/>
      <c r="GT18"/>
      <c r="GU18"/>
      <c r="GV18"/>
      <c r="GW18"/>
      <c r="GX18"/>
      <c r="GY18"/>
      <c r="GZ18"/>
      <c r="HD18"/>
      <c r="HE18"/>
      <c r="HF18"/>
      <c r="HG18"/>
      <c r="HH18"/>
      <c r="HI18"/>
      <c r="HJ18"/>
      <c r="HK18"/>
    </row>
    <row r="19" spans="2:219" ht="15.75" customHeight="1">
      <c r="B19" s="86" t="s">
        <v>195</v>
      </c>
      <c r="GS19"/>
      <c r="GT19"/>
      <c r="GU19"/>
      <c r="GV19"/>
      <c r="GW19"/>
      <c r="GX19"/>
      <c r="GY19"/>
      <c r="GZ19"/>
      <c r="HD19"/>
      <c r="HE19"/>
      <c r="HF19"/>
      <c r="HG19"/>
      <c r="HH19"/>
      <c r="HI19"/>
      <c r="HJ19"/>
      <c r="HK19"/>
    </row>
    <row r="20" spans="201:219" ht="14.25">
      <c r="GS20"/>
      <c r="GT20"/>
      <c r="GU20"/>
      <c r="GV20"/>
      <c r="GW20"/>
      <c r="GX20"/>
      <c r="GY20"/>
      <c r="GZ20"/>
      <c r="HD20"/>
      <c r="HE20"/>
      <c r="HF20"/>
      <c r="HG20"/>
      <c r="HH20"/>
      <c r="HI20"/>
      <c r="HJ20"/>
      <c r="HK20"/>
    </row>
    <row r="21" spans="201:219" ht="14.25">
      <c r="GS21"/>
      <c r="GT21"/>
      <c r="GU21"/>
      <c r="GV21"/>
      <c r="GW21"/>
      <c r="GX21"/>
      <c r="GY21"/>
      <c r="GZ21"/>
      <c r="HD21"/>
      <c r="HE21"/>
      <c r="HF21"/>
      <c r="HG21"/>
      <c r="HH21"/>
      <c r="HI21"/>
      <c r="HJ21"/>
      <c r="HK21"/>
    </row>
    <row r="22" spans="201:219" ht="14.25">
      <c r="GS22"/>
      <c r="GT22"/>
      <c r="GU22"/>
      <c r="GV22"/>
      <c r="GW22"/>
      <c r="GX22"/>
      <c r="GY22"/>
      <c r="GZ22"/>
      <c r="HD22"/>
      <c r="HE22"/>
      <c r="HF22"/>
      <c r="HG22"/>
      <c r="HH22"/>
      <c r="HI22"/>
      <c r="HJ22"/>
      <c r="HK22"/>
    </row>
    <row r="23" spans="209:219" ht="14.25">
      <c r="HA23"/>
      <c r="HB23"/>
      <c r="HC23"/>
      <c r="HD23"/>
      <c r="HE23"/>
      <c r="HF23"/>
      <c r="HG23"/>
      <c r="HH23"/>
      <c r="HI23"/>
      <c r="HJ23"/>
      <c r="HK23"/>
    </row>
    <row r="24" spans="209:219" ht="14.25">
      <c r="HA24"/>
      <c r="HB24"/>
      <c r="HC24"/>
      <c r="HD24"/>
      <c r="HE24"/>
      <c r="HF24"/>
      <c r="HG24"/>
      <c r="HH24"/>
      <c r="HI24"/>
      <c r="HJ24"/>
      <c r="HK24"/>
    </row>
    <row r="25" spans="209:219" ht="14.25">
      <c r="HA25"/>
      <c r="HB25"/>
      <c r="HC25"/>
      <c r="HD25"/>
      <c r="HE25"/>
      <c r="HF25"/>
      <c r="HG25"/>
      <c r="HH25"/>
      <c r="HI25"/>
      <c r="HJ25"/>
      <c r="HK25"/>
    </row>
    <row r="26" spans="209:219" ht="14.25">
      <c r="HA26"/>
      <c r="HB26"/>
      <c r="HC26"/>
      <c r="HD26"/>
      <c r="HE26"/>
      <c r="HF26"/>
      <c r="HG26"/>
      <c r="HH26"/>
      <c r="HI26"/>
      <c r="HJ26"/>
      <c r="HK26"/>
    </row>
    <row r="27" spans="209:219" ht="14.25">
      <c r="HA27"/>
      <c r="HB27"/>
      <c r="HC27"/>
      <c r="HD27"/>
      <c r="HE27"/>
      <c r="HF27"/>
      <c r="HG27"/>
      <c r="HH27"/>
      <c r="HI27"/>
      <c r="HJ27"/>
      <c r="HK27"/>
    </row>
    <row r="28" spans="209:219" ht="14.25">
      <c r="HA28"/>
      <c r="HB28"/>
      <c r="HC28"/>
      <c r="HD28"/>
      <c r="HE28"/>
      <c r="HF28"/>
      <c r="HG28"/>
      <c r="HH28"/>
      <c r="HI28"/>
      <c r="HJ28"/>
      <c r="HK28"/>
    </row>
    <row r="29" spans="209:219" ht="14.25">
      <c r="HA29"/>
      <c r="HB29"/>
      <c r="HC29"/>
      <c r="HD29"/>
      <c r="HE29"/>
      <c r="HF29"/>
      <c r="HG29"/>
      <c r="HH29"/>
      <c r="HI29"/>
      <c r="HJ29"/>
      <c r="HK29"/>
    </row>
    <row r="30" spans="209:219" ht="14.25">
      <c r="HA30"/>
      <c r="HB30"/>
      <c r="HC30"/>
      <c r="HD30"/>
      <c r="HE30"/>
      <c r="HF30"/>
      <c r="HG30"/>
      <c r="HH30"/>
      <c r="HI30"/>
      <c r="HJ30"/>
      <c r="HK30"/>
    </row>
    <row r="31" spans="209:219" ht="14.25">
      <c r="HA31"/>
      <c r="HB31"/>
      <c r="HC31"/>
      <c r="HD31"/>
      <c r="HE31"/>
      <c r="HF31"/>
      <c r="HG31"/>
      <c r="HH31"/>
      <c r="HI31"/>
      <c r="HJ31"/>
      <c r="HK31"/>
    </row>
    <row r="32" spans="209:219" ht="14.25">
      <c r="HA32"/>
      <c r="HB32"/>
      <c r="HC32"/>
      <c r="HD32"/>
      <c r="HE32"/>
      <c r="HF32"/>
      <c r="HG32"/>
      <c r="HH32"/>
      <c r="HI32"/>
      <c r="HJ32"/>
      <c r="HK32"/>
    </row>
    <row r="33" spans="209:219" ht="14.25">
      <c r="HA33"/>
      <c r="HB33"/>
      <c r="HC33"/>
      <c r="HD33"/>
      <c r="HE33"/>
      <c r="HF33"/>
      <c r="HG33"/>
      <c r="HH33"/>
      <c r="HI33"/>
      <c r="HJ33"/>
      <c r="HK33"/>
    </row>
    <row r="34" spans="209:219" ht="14.25">
      <c r="HA34"/>
      <c r="HB34"/>
      <c r="HC34"/>
      <c r="HD34"/>
      <c r="HE34"/>
      <c r="HF34"/>
      <c r="HG34"/>
      <c r="HH34"/>
      <c r="HI34"/>
      <c r="HJ34"/>
      <c r="HK34"/>
    </row>
    <row r="35" spans="209:219" ht="14.25">
      <c r="HA35"/>
      <c r="HB35"/>
      <c r="HC35"/>
      <c r="HD35"/>
      <c r="HE35"/>
      <c r="HF35"/>
      <c r="HG35"/>
      <c r="HH35"/>
      <c r="HI35"/>
      <c r="HJ35"/>
      <c r="HK35"/>
    </row>
    <row r="36" spans="209:219" ht="14.25">
      <c r="HA36"/>
      <c r="HB36"/>
      <c r="HC36"/>
      <c r="HD36"/>
      <c r="HE36"/>
      <c r="HF36"/>
      <c r="HG36"/>
      <c r="HH36"/>
      <c r="HI36"/>
      <c r="HJ36"/>
      <c r="HK36"/>
    </row>
    <row r="37" spans="209:219" ht="14.25">
      <c r="HA37"/>
      <c r="HB37"/>
      <c r="HC37"/>
      <c r="HD37"/>
      <c r="HE37"/>
      <c r="HF37"/>
      <c r="HG37"/>
      <c r="HH37"/>
      <c r="HI37"/>
      <c r="HJ37"/>
      <c r="HK37"/>
    </row>
    <row r="38" spans="209:219" ht="14.25">
      <c r="HA38"/>
      <c r="HB38"/>
      <c r="HC38"/>
      <c r="HD38"/>
      <c r="HE38"/>
      <c r="HF38"/>
      <c r="HG38"/>
      <c r="HH38"/>
      <c r="HI38"/>
      <c r="HJ38"/>
      <c r="HK38"/>
    </row>
    <row r="39" spans="209:219" ht="14.25">
      <c r="HA39"/>
      <c r="HB39"/>
      <c r="HC39"/>
      <c r="HD39"/>
      <c r="HE39"/>
      <c r="HF39"/>
      <c r="HG39"/>
      <c r="HH39"/>
      <c r="HI39"/>
      <c r="HJ39"/>
      <c r="HK39"/>
    </row>
    <row r="40" spans="209:219" ht="14.25">
      <c r="HA40"/>
      <c r="HB40"/>
      <c r="HC40"/>
      <c r="HD40"/>
      <c r="HE40"/>
      <c r="HF40"/>
      <c r="HG40"/>
      <c r="HH40"/>
      <c r="HI40"/>
      <c r="HJ40"/>
      <c r="HK40"/>
    </row>
    <row r="41" spans="209:219" ht="14.25">
      <c r="HA41"/>
      <c r="HB41"/>
      <c r="HC41"/>
      <c r="HD41"/>
      <c r="HE41"/>
      <c r="HF41"/>
      <c r="HG41"/>
      <c r="HH41"/>
      <c r="HI41"/>
      <c r="HJ41"/>
      <c r="HK41"/>
    </row>
    <row r="42" spans="209:219" ht="14.25">
      <c r="HA42"/>
      <c r="HB42"/>
      <c r="HC42"/>
      <c r="HD42"/>
      <c r="HE42"/>
      <c r="HF42"/>
      <c r="HG42"/>
      <c r="HH42"/>
      <c r="HI42"/>
      <c r="HJ42"/>
      <c r="HK42"/>
    </row>
    <row r="43" spans="214:219" ht="14.25">
      <c r="HF43"/>
      <c r="HG43"/>
      <c r="HH43"/>
      <c r="HI43"/>
      <c r="HJ43"/>
      <c r="HK43"/>
    </row>
    <row r="44" spans="217:219" ht="14.25">
      <c r="HI44"/>
      <c r="HJ44"/>
      <c r="HK44"/>
    </row>
    <row r="45" spans="217:219" ht="14.25">
      <c r="HI45"/>
      <c r="HJ45"/>
      <c r="HK45"/>
    </row>
    <row r="46" spans="217:219" ht="14.25">
      <c r="HI46"/>
      <c r="HJ46"/>
      <c r="HK46"/>
    </row>
    <row r="47" spans="217:219" ht="14.25">
      <c r="HI47"/>
      <c r="HJ47"/>
      <c r="HK47"/>
    </row>
    <row r="48" spans="217:219" ht="14.25">
      <c r="HI48"/>
      <c r="HJ48"/>
      <c r="HK48"/>
    </row>
    <row r="49" spans="217:219" ht="14.25">
      <c r="HI49"/>
      <c r="HJ49"/>
      <c r="HK49"/>
    </row>
    <row r="50" spans="217:219" ht="14.25">
      <c r="HI50"/>
      <c r="HJ50"/>
      <c r="HK50"/>
    </row>
    <row r="51" spans="217:219" ht="14.25">
      <c r="HI51"/>
      <c r="HJ51"/>
      <c r="HK51"/>
    </row>
    <row r="52" spans="217:219" ht="14.25">
      <c r="HI52"/>
      <c r="HJ52"/>
      <c r="HK52"/>
    </row>
    <row r="53" spans="217:219" ht="14.25">
      <c r="HI53"/>
      <c r="HJ53"/>
      <c r="HK53"/>
    </row>
    <row r="54" spans="217:219" ht="14.25">
      <c r="HI54"/>
      <c r="HJ54"/>
      <c r="HK54"/>
    </row>
    <row r="55" spans="217:219" ht="14.25">
      <c r="HI55"/>
      <c r="HJ55"/>
      <c r="HK55"/>
    </row>
    <row r="56" spans="217:219" ht="14.25">
      <c r="HI56"/>
      <c r="HJ56"/>
      <c r="HK56"/>
    </row>
    <row r="57" spans="217:219" ht="14.25">
      <c r="HI57"/>
      <c r="HJ57"/>
      <c r="HK57"/>
    </row>
    <row r="58" spans="217:219" ht="14.25">
      <c r="HI58"/>
      <c r="HJ58"/>
      <c r="HK58"/>
    </row>
    <row r="59" spans="217:219" ht="14.25">
      <c r="HI59"/>
      <c r="HJ59"/>
      <c r="HK59"/>
    </row>
    <row r="60" spans="217:219" ht="14.25">
      <c r="HI60"/>
      <c r="HJ60"/>
      <c r="HK60"/>
    </row>
    <row r="61" spans="217:219" ht="14.25">
      <c r="HI61"/>
      <c r="HJ61"/>
      <c r="HK61"/>
    </row>
    <row r="62" spans="217:219" ht="14.25">
      <c r="HI62"/>
      <c r="HJ62"/>
      <c r="HK62"/>
    </row>
    <row r="63" spans="217:219" ht="14.25">
      <c r="HI63"/>
      <c r="HJ63"/>
      <c r="HK63"/>
    </row>
    <row r="64" spans="217:219" ht="14.25">
      <c r="HI64"/>
      <c r="HJ64"/>
      <c r="HK64"/>
    </row>
    <row r="65" spans="217:219" ht="14.25">
      <c r="HI65"/>
      <c r="HJ65"/>
      <c r="HK65"/>
    </row>
    <row r="66" spans="217:219" ht="14.25">
      <c r="HI66"/>
      <c r="HJ66"/>
      <c r="HK66"/>
    </row>
    <row r="67" spans="217:219" ht="14.25">
      <c r="HI67"/>
      <c r="HJ67"/>
      <c r="HK67"/>
    </row>
    <row r="68" spans="217:219" ht="14.25">
      <c r="HI68"/>
      <c r="HJ68"/>
      <c r="HK68"/>
    </row>
    <row r="69" spans="217:219" ht="14.25">
      <c r="HI69"/>
      <c r="HJ69"/>
      <c r="HK69"/>
    </row>
    <row r="70" spans="217:219" ht="14.25">
      <c r="HI70"/>
      <c r="HJ70"/>
      <c r="HK70"/>
    </row>
    <row r="71" spans="217:219" ht="14.25">
      <c r="HI71"/>
      <c r="HJ71"/>
      <c r="HK71"/>
    </row>
    <row r="72" spans="217:219" ht="14.25">
      <c r="HI72"/>
      <c r="HJ72"/>
      <c r="HK72"/>
    </row>
    <row r="73" spans="217:219" ht="14.25">
      <c r="HI73"/>
      <c r="HJ73"/>
      <c r="HK73"/>
    </row>
    <row r="74" spans="217:219" ht="14.25">
      <c r="HI74"/>
      <c r="HJ74"/>
      <c r="HK74"/>
    </row>
    <row r="75" spans="217:219" ht="14.25">
      <c r="HI75"/>
      <c r="HJ75"/>
      <c r="HK75"/>
    </row>
    <row r="76" spans="217:219" ht="14.25">
      <c r="HI76"/>
      <c r="HJ76"/>
      <c r="HK76"/>
    </row>
    <row r="77" spans="217:219" ht="14.25">
      <c r="HI77"/>
      <c r="HJ77"/>
      <c r="HK77"/>
    </row>
    <row r="78" spans="217:219" ht="14.25">
      <c r="HI78"/>
      <c r="HJ78"/>
      <c r="HK78"/>
    </row>
    <row r="79" spans="217:219" ht="14.25">
      <c r="HI79"/>
      <c r="HJ79"/>
      <c r="HK79"/>
    </row>
    <row r="80" spans="217:219" ht="14.25">
      <c r="HI80"/>
      <c r="HJ80"/>
      <c r="HK80"/>
    </row>
    <row r="81" spans="217:219" ht="14.25">
      <c r="HI81"/>
      <c r="HJ81"/>
      <c r="HK81"/>
    </row>
    <row r="82" spans="217:219" ht="14.25">
      <c r="HI82"/>
      <c r="HJ82"/>
      <c r="HK82"/>
    </row>
    <row r="83" spans="217:219" ht="14.25">
      <c r="HI83"/>
      <c r="HJ83"/>
      <c r="HK83"/>
    </row>
    <row r="84" spans="217:219" ht="14.25">
      <c r="HI84"/>
      <c r="HJ84"/>
      <c r="HK84"/>
    </row>
    <row r="85" spans="217:219" ht="14.25">
      <c r="HI85"/>
      <c r="HJ85"/>
      <c r="HK85"/>
    </row>
    <row r="86" spans="217:219" ht="14.25">
      <c r="HI86"/>
      <c r="HJ86"/>
      <c r="HK86"/>
    </row>
    <row r="87" spans="217:219" ht="14.25">
      <c r="HI87"/>
      <c r="HJ87"/>
      <c r="HK87"/>
    </row>
    <row r="88" spans="217:219" ht="14.25">
      <c r="HI88"/>
      <c r="HJ88"/>
      <c r="HK88"/>
    </row>
    <row r="89" spans="217:219" ht="14.25">
      <c r="HI89"/>
      <c r="HJ89"/>
      <c r="HK89"/>
    </row>
    <row r="90" spans="217:219" ht="14.25">
      <c r="HI90"/>
      <c r="HJ90"/>
      <c r="HK90"/>
    </row>
    <row r="91" spans="217:219" ht="14.25">
      <c r="HI91"/>
      <c r="HJ91"/>
      <c r="HK91"/>
    </row>
    <row r="92" spans="217:219" ht="14.25">
      <c r="HI92"/>
      <c r="HJ92"/>
      <c r="HK92"/>
    </row>
    <row r="93" spans="217:219" ht="14.25">
      <c r="HI93"/>
      <c r="HJ93"/>
      <c r="HK93"/>
    </row>
    <row r="94" spans="217:219" ht="14.25">
      <c r="HI94"/>
      <c r="HJ94"/>
      <c r="HK94"/>
    </row>
    <row r="95" spans="217:219" ht="14.25">
      <c r="HI95"/>
      <c r="HJ95"/>
      <c r="HK95"/>
    </row>
    <row r="96" spans="217:219" ht="14.25">
      <c r="HI96"/>
      <c r="HJ96"/>
      <c r="HK96"/>
    </row>
    <row r="97" spans="217:219" ht="14.25">
      <c r="HI97"/>
      <c r="HJ97"/>
      <c r="HK97"/>
    </row>
    <row r="98" spans="217:219" ht="14.25">
      <c r="HI98"/>
      <c r="HJ98"/>
      <c r="HK98"/>
    </row>
    <row r="99" spans="217:219" ht="14.25">
      <c r="HI99"/>
      <c r="HJ99"/>
      <c r="HK99"/>
    </row>
    <row r="100" spans="217:219" ht="14.25">
      <c r="HI100"/>
      <c r="HJ100"/>
      <c r="HK100"/>
    </row>
    <row r="101" spans="217:219" ht="14.25">
      <c r="HI101"/>
      <c r="HJ101"/>
      <c r="HK101"/>
    </row>
    <row r="102" spans="217:219" ht="14.25">
      <c r="HI102"/>
      <c r="HJ102"/>
      <c r="HK102"/>
    </row>
    <row r="103" spans="217:219" ht="14.25">
      <c r="HI103"/>
      <c r="HJ103"/>
      <c r="HK103"/>
    </row>
    <row r="104" spans="217:219" ht="14.25">
      <c r="HI104"/>
      <c r="HJ104"/>
      <c r="HK104"/>
    </row>
    <row r="105" spans="217:219" ht="14.25">
      <c r="HI105"/>
      <c r="HJ105"/>
      <c r="HK105"/>
    </row>
    <row r="106" spans="217:219" ht="14.25">
      <c r="HI106"/>
      <c r="HJ106"/>
      <c r="HK106"/>
    </row>
    <row r="107" spans="217:219" ht="14.25">
      <c r="HI107"/>
      <c r="HJ107"/>
      <c r="HK107"/>
    </row>
    <row r="108" spans="217:219" ht="14.25">
      <c r="HI108"/>
      <c r="HJ108"/>
      <c r="HK108"/>
    </row>
    <row r="109" spans="217:219" ht="14.25">
      <c r="HI109"/>
      <c r="HJ109"/>
      <c r="HK109"/>
    </row>
    <row r="110" spans="217:219" ht="14.25">
      <c r="HI110"/>
      <c r="HJ110"/>
      <c r="HK110"/>
    </row>
    <row r="111" spans="217:219" ht="14.25">
      <c r="HI111"/>
      <c r="HJ111"/>
      <c r="HK111"/>
    </row>
    <row r="112" spans="217:219" ht="14.25">
      <c r="HI112"/>
      <c r="HJ112"/>
      <c r="HK112"/>
    </row>
    <row r="113" spans="217:219" ht="14.25">
      <c r="HI113"/>
      <c r="HJ113"/>
      <c r="HK113"/>
    </row>
    <row r="114" spans="217:219" ht="14.25">
      <c r="HI114"/>
      <c r="HJ114"/>
      <c r="HK114"/>
    </row>
    <row r="115" spans="217:219" ht="14.25">
      <c r="HI115"/>
      <c r="HJ115"/>
      <c r="HK115"/>
    </row>
    <row r="116" spans="217:219" ht="14.25">
      <c r="HI116"/>
      <c r="HJ116"/>
      <c r="HK116"/>
    </row>
    <row r="117" spans="217:219" ht="14.25">
      <c r="HI117"/>
      <c r="HJ117"/>
      <c r="HK117"/>
    </row>
    <row r="118" spans="217:219" ht="14.25">
      <c r="HI118"/>
      <c r="HJ118"/>
      <c r="HK118"/>
    </row>
    <row r="119" spans="217:219" ht="14.25">
      <c r="HI119"/>
      <c r="HJ119"/>
      <c r="HK119"/>
    </row>
    <row r="120" spans="217:219" ht="14.25">
      <c r="HI120"/>
      <c r="HJ120"/>
      <c r="HK120"/>
    </row>
    <row r="121" spans="217:219" ht="14.25">
      <c r="HI121"/>
      <c r="HJ121"/>
      <c r="HK121"/>
    </row>
  </sheetData>
  <sheetProtection/>
  <mergeCells count="1">
    <mergeCell ref="A1:C1"/>
  </mergeCells>
  <printOptions/>
  <pageMargins left="0.48" right="0.33" top="0.8297573863052008" bottom="0.9998749560258521" header="0.49993747801292604" footer="0.49993747801292604"/>
  <pageSetup firstPageNumber="1" useFirstPageNumber="1" horizontalDpi="180" verticalDpi="18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5"/>
  <dimension ref="A1:HX17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36.25390625" style="0" customWidth="1"/>
    <col min="2" max="232" width="8.00390625" style="1" customWidth="1"/>
  </cols>
  <sheetData>
    <row r="1" spans="1:3" ht="17.25" customHeight="1">
      <c r="A1" s="85" t="s">
        <v>196</v>
      </c>
      <c r="B1" s="17"/>
      <c r="C1" s="4"/>
    </row>
    <row r="2" spans="1:2" ht="14.25">
      <c r="A2" s="207" t="s">
        <v>347</v>
      </c>
      <c r="B2" s="66" t="s">
        <v>503</v>
      </c>
    </row>
    <row r="3" spans="1:2" ht="14.25">
      <c r="A3" s="16" t="s">
        <v>197</v>
      </c>
      <c r="B3" s="174">
        <v>105.1</v>
      </c>
    </row>
    <row r="4" spans="1:2" ht="14.25">
      <c r="A4" s="4" t="s">
        <v>198</v>
      </c>
      <c r="B4" s="87">
        <v>105.11580000000001</v>
      </c>
    </row>
    <row r="5" spans="1:2" ht="14.25">
      <c r="A5" s="4" t="s">
        <v>199</v>
      </c>
      <c r="B5" s="87">
        <v>101.003</v>
      </c>
    </row>
    <row r="6" spans="1:2" ht="14.25">
      <c r="A6" s="4" t="s">
        <v>200</v>
      </c>
      <c r="B6" s="87">
        <v>109.14020000000001</v>
      </c>
    </row>
    <row r="7" spans="1:2" ht="14.25">
      <c r="A7" s="4" t="s">
        <v>201</v>
      </c>
      <c r="B7" s="87">
        <v>102.4978</v>
      </c>
    </row>
    <row r="8" spans="1:2" ht="14.25">
      <c r="A8" s="4" t="s">
        <v>202</v>
      </c>
      <c r="B8" s="87">
        <v>103.8806</v>
      </c>
    </row>
    <row r="9" spans="1:2" ht="14.25">
      <c r="A9" s="4" t="s">
        <v>203</v>
      </c>
      <c r="B9" s="87">
        <v>112.3382</v>
      </c>
    </row>
    <row r="10" spans="1:2" ht="14.25">
      <c r="A10" s="4" t="s">
        <v>368</v>
      </c>
      <c r="B10" s="87">
        <v>115.3199</v>
      </c>
    </row>
    <row r="11" spans="1:2" ht="14.25">
      <c r="A11" s="4" t="s">
        <v>204</v>
      </c>
      <c r="B11" s="87">
        <v>104.69330000000001</v>
      </c>
    </row>
    <row r="12" spans="1:2" ht="14.25">
      <c r="A12" s="4" t="s">
        <v>205</v>
      </c>
      <c r="B12" s="87">
        <v>101.5252</v>
      </c>
    </row>
    <row r="13" spans="1:2" ht="14.25">
      <c r="A13" s="4" t="s">
        <v>206</v>
      </c>
      <c r="B13" s="87">
        <v>103.1513</v>
      </c>
    </row>
    <row r="14" spans="1:2" ht="14.25">
      <c r="A14" s="4" t="s">
        <v>207</v>
      </c>
      <c r="B14" s="87">
        <v>97.9577</v>
      </c>
    </row>
    <row r="15" spans="1:2" ht="14.25">
      <c r="A15" s="4" t="s">
        <v>208</v>
      </c>
      <c r="B15" s="87">
        <v>100.5978</v>
      </c>
    </row>
    <row r="16" spans="1:232" ht="14.25">
      <c r="A16" s="85" t="s">
        <v>389</v>
      </c>
      <c r="B16" s="175">
        <v>106.0506</v>
      </c>
      <c r="HS16"/>
      <c r="HT16"/>
      <c r="HU16"/>
      <c r="HV16"/>
      <c r="HW16"/>
      <c r="HX16"/>
    </row>
    <row r="17" spans="1:232" ht="14.25">
      <c r="A17" s="440" t="s">
        <v>383</v>
      </c>
      <c r="B17" s="440"/>
      <c r="C17" s="230"/>
      <c r="D17" s="230"/>
      <c r="HS17"/>
      <c r="HT17"/>
      <c r="HU17"/>
      <c r="HV17"/>
      <c r="HW17"/>
      <c r="HX17"/>
    </row>
  </sheetData>
  <sheetProtection/>
  <mergeCells count="1">
    <mergeCell ref="A17:B17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6"/>
  <dimension ref="A1:C26"/>
  <sheetViews>
    <sheetView zoomScalePageLayoutView="0" workbookViewId="0" topLeftCell="A1">
      <selection activeCell="E16" sqref="E16"/>
    </sheetView>
  </sheetViews>
  <sheetFormatPr defaultColWidth="7.875" defaultRowHeight="14.25"/>
  <cols>
    <col min="1" max="1" width="12.875" style="0" customWidth="1"/>
    <col min="2" max="2" width="13.125" style="0" customWidth="1"/>
    <col min="3" max="3" width="14.25390625" style="0" customWidth="1"/>
    <col min="4" max="16384" width="7.875" style="1" customWidth="1"/>
  </cols>
  <sheetData>
    <row r="1" spans="1:3" ht="14.25">
      <c r="A1" s="441" t="s">
        <v>209</v>
      </c>
      <c r="B1" s="441"/>
      <c r="C1" s="71"/>
    </row>
    <row r="2" spans="1:3" ht="14.25">
      <c r="A2" s="437" t="s">
        <v>210</v>
      </c>
      <c r="B2" s="437"/>
      <c r="C2" s="437"/>
    </row>
    <row r="3" spans="1:3" ht="17.25" customHeight="1">
      <c r="A3" s="6"/>
      <c r="B3" s="225" t="s">
        <v>36</v>
      </c>
      <c r="C3" s="74"/>
    </row>
    <row r="4" spans="1:2" ht="14.25" customHeight="1">
      <c r="A4" s="55"/>
      <c r="B4" s="166" t="s">
        <v>497</v>
      </c>
    </row>
    <row r="5" spans="1:2" ht="15" customHeight="1">
      <c r="A5" s="24" t="s">
        <v>211</v>
      </c>
      <c r="B5" s="89">
        <v>8.2</v>
      </c>
    </row>
    <row r="6" spans="1:2" ht="12" customHeight="1">
      <c r="A6" s="25" t="s">
        <v>212</v>
      </c>
      <c r="B6" s="90">
        <v>1.182731977990649</v>
      </c>
    </row>
    <row r="7" spans="1:2" ht="13.5" customHeight="1">
      <c r="A7" s="25" t="s">
        <v>213</v>
      </c>
      <c r="B7" s="90">
        <v>7.214954629306477</v>
      </c>
    </row>
    <row r="8" spans="1:2" ht="13.5" customHeight="1">
      <c r="A8" s="25" t="s">
        <v>214</v>
      </c>
      <c r="B8" s="90">
        <v>0.8159642696452328</v>
      </c>
    </row>
    <row r="9" spans="1:2" ht="12.75" customHeight="1">
      <c r="A9" s="25" t="s">
        <v>215</v>
      </c>
      <c r="B9" s="90">
        <v>13.023233328239646</v>
      </c>
    </row>
    <row r="10" spans="1:2" ht="12" customHeight="1">
      <c r="A10" s="25" t="s">
        <v>216</v>
      </c>
      <c r="B10" s="90">
        <v>11.280379015467783</v>
      </c>
    </row>
    <row r="11" spans="1:2" ht="15.75" customHeight="1">
      <c r="A11" s="25" t="s">
        <v>217</v>
      </c>
      <c r="B11" s="90">
        <v>6.741492412572162</v>
      </c>
    </row>
    <row r="12" spans="1:2" ht="12" customHeight="1">
      <c r="A12" s="25" t="s">
        <v>219</v>
      </c>
      <c r="B12" s="90" t="s">
        <v>218</v>
      </c>
    </row>
    <row r="13" spans="1:2" ht="13.5" customHeight="1">
      <c r="A13" s="27" t="s">
        <v>220</v>
      </c>
      <c r="B13" s="91">
        <v>7.255590713321686</v>
      </c>
    </row>
    <row r="14" spans="1:2" ht="14.25">
      <c r="A14" s="4"/>
      <c r="B14" s="4"/>
    </row>
    <row r="15" spans="1:2" ht="14.25">
      <c r="A15" s="437" t="s">
        <v>221</v>
      </c>
      <c r="B15" s="437"/>
    </row>
    <row r="16" spans="1:2" ht="17.25" customHeight="1">
      <c r="A16" s="6"/>
      <c r="B16" s="225" t="s">
        <v>36</v>
      </c>
    </row>
    <row r="17" spans="1:2" ht="14.25">
      <c r="A17" s="55"/>
      <c r="B17" s="166" t="s">
        <v>497</v>
      </c>
    </row>
    <row r="18" spans="1:2" ht="14.25">
      <c r="A18" s="24" t="s">
        <v>369</v>
      </c>
      <c r="B18" s="89">
        <v>11.7</v>
      </c>
    </row>
    <row r="19" spans="1:2" ht="14.25">
      <c r="A19" s="25" t="s">
        <v>212</v>
      </c>
      <c r="B19" s="90">
        <v>1.8585533021096445</v>
      </c>
    </row>
    <row r="20" spans="1:2" ht="14.25">
      <c r="A20" s="25" t="s">
        <v>213</v>
      </c>
      <c r="B20" s="90">
        <v>1.5038234433812248</v>
      </c>
    </row>
    <row r="21" spans="1:2" ht="14.25">
      <c r="A21" s="25" t="s">
        <v>214</v>
      </c>
      <c r="B21" s="90">
        <v>3.1259750318433976</v>
      </c>
    </row>
    <row r="22" spans="1:2" ht="14.25">
      <c r="A22" s="25" t="s">
        <v>215</v>
      </c>
      <c r="B22" s="90">
        <v>12.113654370458926</v>
      </c>
    </row>
    <row r="23" spans="1:2" ht="14.25">
      <c r="A23" s="25" t="s">
        <v>216</v>
      </c>
      <c r="B23" s="90">
        <v>11.797045262892759</v>
      </c>
    </row>
    <row r="24" spans="1:2" ht="14.25">
      <c r="A24" s="25" t="s">
        <v>217</v>
      </c>
      <c r="B24" s="90">
        <v>12</v>
      </c>
    </row>
    <row r="25" spans="1:2" ht="14.25">
      <c r="A25" s="25" t="s">
        <v>219</v>
      </c>
      <c r="B25" s="90">
        <v>11.220083437019678</v>
      </c>
    </row>
    <row r="26" spans="1:2" ht="14.25">
      <c r="A26" s="27" t="s">
        <v>220</v>
      </c>
      <c r="B26" s="91">
        <v>1.042476881859833</v>
      </c>
    </row>
  </sheetData>
  <sheetProtection/>
  <mergeCells count="3">
    <mergeCell ref="A1:B1"/>
    <mergeCell ref="A2:C2"/>
    <mergeCell ref="A15:B15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7"/>
  <dimension ref="A1:C27"/>
  <sheetViews>
    <sheetView zoomScalePageLayoutView="0" workbookViewId="0" topLeftCell="A1">
      <selection activeCell="E11" sqref="E11"/>
    </sheetView>
  </sheetViews>
  <sheetFormatPr defaultColWidth="7.875" defaultRowHeight="14.25"/>
  <cols>
    <col min="1" max="1" width="13.875" style="0" customWidth="1"/>
    <col min="2" max="2" width="10.125" style="0" customWidth="1"/>
    <col min="3" max="3" width="10.00390625" style="0" customWidth="1"/>
    <col min="4" max="4" width="11.125" style="0" customWidth="1"/>
    <col min="5" max="16384" width="7.875" style="1" customWidth="1"/>
  </cols>
  <sheetData>
    <row r="1" spans="1:3" ht="13.5" customHeight="1">
      <c r="A1" s="441" t="s">
        <v>223</v>
      </c>
      <c r="B1" s="441"/>
      <c r="C1" s="441"/>
    </row>
    <row r="2" spans="1:3" ht="13.5" customHeight="1">
      <c r="A2" s="437" t="s">
        <v>224</v>
      </c>
      <c r="B2" s="437"/>
      <c r="C2" s="437"/>
    </row>
    <row r="3" spans="1:3" ht="17.25" customHeight="1">
      <c r="A3" s="6"/>
      <c r="B3" s="169" t="s">
        <v>497</v>
      </c>
      <c r="C3" s="6" t="s">
        <v>22</v>
      </c>
    </row>
    <row r="4" spans="1:3" ht="16.5" customHeight="1">
      <c r="A4" s="55"/>
      <c r="B4" s="7" t="s">
        <v>225</v>
      </c>
      <c r="C4" s="7" t="s">
        <v>226</v>
      </c>
    </row>
    <row r="5" spans="1:3" ht="14.25">
      <c r="A5" s="24" t="s">
        <v>227</v>
      </c>
      <c r="B5" s="189">
        <v>461534</v>
      </c>
      <c r="C5" s="96">
        <v>20.3519284877975</v>
      </c>
    </row>
    <row r="6" spans="1:3" ht="14.25">
      <c r="A6" s="25" t="s">
        <v>228</v>
      </c>
      <c r="B6" s="190">
        <v>60941</v>
      </c>
      <c r="C6" s="96">
        <v>11.709713489633934</v>
      </c>
    </row>
    <row r="7" spans="1:3" ht="14.25">
      <c r="A7" s="25" t="s">
        <v>229</v>
      </c>
      <c r="B7" s="190">
        <v>57848</v>
      </c>
      <c r="C7" s="96">
        <v>38.92744782535604</v>
      </c>
    </row>
    <row r="8" spans="1:3" ht="14.25">
      <c r="A8" s="25" t="s">
        <v>230</v>
      </c>
      <c r="B8" s="190">
        <v>56240</v>
      </c>
      <c r="C8" s="96">
        <v>60.5893606693127</v>
      </c>
    </row>
    <row r="9" spans="1:3" ht="14.25">
      <c r="A9" s="25" t="s">
        <v>215</v>
      </c>
      <c r="B9" s="190">
        <v>86220</v>
      </c>
      <c r="C9" s="96">
        <v>-3.4911964539562788</v>
      </c>
    </row>
    <row r="10" spans="1:3" ht="14.25">
      <c r="A10" s="25" t="s">
        <v>216</v>
      </c>
      <c r="B10" s="190">
        <v>17422</v>
      </c>
      <c r="C10" s="96">
        <v>1.079136690647482</v>
      </c>
    </row>
    <row r="11" spans="1:3" ht="14.25">
      <c r="A11" s="25" t="s">
        <v>217</v>
      </c>
      <c r="B11" s="190">
        <v>19002</v>
      </c>
      <c r="C11" s="96">
        <v>24.04203929760428</v>
      </c>
    </row>
    <row r="12" spans="1:3" ht="14.25">
      <c r="A12" s="25" t="s">
        <v>219</v>
      </c>
      <c r="B12" s="190">
        <v>9332</v>
      </c>
      <c r="C12" s="96">
        <v>23.684559310801856</v>
      </c>
    </row>
    <row r="13" spans="1:3" ht="14.25">
      <c r="A13" s="27" t="s">
        <v>220</v>
      </c>
      <c r="B13" s="191">
        <v>10838</v>
      </c>
      <c r="C13" s="97">
        <v>46.45945945945946</v>
      </c>
    </row>
    <row r="16" spans="1:3" ht="14.25">
      <c r="A16" s="437" t="s">
        <v>231</v>
      </c>
      <c r="B16" s="437"/>
      <c r="C16" s="437"/>
    </row>
    <row r="17" spans="1:3" ht="23.25" customHeight="1">
      <c r="A17" s="6"/>
      <c r="B17" s="169" t="s">
        <v>497</v>
      </c>
      <c r="C17" s="6" t="s">
        <v>22</v>
      </c>
    </row>
    <row r="18" spans="1:3" ht="14.25">
      <c r="A18" s="55"/>
      <c r="B18" s="7" t="s">
        <v>225</v>
      </c>
      <c r="C18" s="92" t="s">
        <v>232</v>
      </c>
    </row>
    <row r="19" spans="1:3" ht="14.25">
      <c r="A19" s="24" t="s">
        <v>369</v>
      </c>
      <c r="B19" s="98">
        <v>1005136.8</v>
      </c>
      <c r="C19" s="89">
        <v>46.793095033183135</v>
      </c>
    </row>
    <row r="20" spans="1:3" ht="14.25">
      <c r="A20" s="25" t="s">
        <v>212</v>
      </c>
      <c r="B20" s="99">
        <v>8559.199999999992</v>
      </c>
      <c r="C20" s="90">
        <v>5.819373184150378</v>
      </c>
    </row>
    <row r="21" spans="1:3" ht="14.25">
      <c r="A21" s="25" t="s">
        <v>213</v>
      </c>
      <c r="B21" s="99">
        <v>3252.5999999999767</v>
      </c>
      <c r="C21" s="90">
        <v>10.843784078515228</v>
      </c>
    </row>
    <row r="22" spans="1:3" ht="14.25">
      <c r="A22" s="25" t="s">
        <v>214</v>
      </c>
      <c r="B22" s="99">
        <v>5222.8</v>
      </c>
      <c r="C22" s="90">
        <v>4.214223002633877</v>
      </c>
    </row>
    <row r="23" spans="1:3" ht="14.25">
      <c r="A23" s="25" t="s">
        <v>215</v>
      </c>
      <c r="B23" s="99">
        <v>833924.9</v>
      </c>
      <c r="C23" s="90">
        <v>57.013703221141895</v>
      </c>
    </row>
    <row r="24" spans="1:3" ht="14.25">
      <c r="A24" s="25" t="s">
        <v>216</v>
      </c>
      <c r="B24" s="99">
        <v>4802</v>
      </c>
      <c r="C24" s="90">
        <v>-71.9366734263323</v>
      </c>
    </row>
    <row r="25" spans="1:3" ht="14.25">
      <c r="A25" s="25" t="s">
        <v>217</v>
      </c>
      <c r="B25" s="99">
        <v>63897.3</v>
      </c>
      <c r="C25" s="90">
        <v>12.701601523917038</v>
      </c>
    </row>
    <row r="26" spans="1:3" ht="14.25">
      <c r="A26" s="25" t="s">
        <v>219</v>
      </c>
      <c r="B26" s="99">
        <v>80232.6</v>
      </c>
      <c r="C26" s="90">
        <v>39.20111593239866</v>
      </c>
    </row>
    <row r="27" spans="1:3" ht="14.25">
      <c r="A27" s="27" t="s">
        <v>220</v>
      </c>
      <c r="B27" s="100">
        <v>5245.4</v>
      </c>
      <c r="C27" s="91">
        <v>-14.494832588921868</v>
      </c>
    </row>
  </sheetData>
  <sheetProtection/>
  <mergeCells count="3">
    <mergeCell ref="A1:C1"/>
    <mergeCell ref="A2:C2"/>
    <mergeCell ref="A16:C16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8"/>
  <dimension ref="A1:B25"/>
  <sheetViews>
    <sheetView zoomScaleSheetLayoutView="100" zoomScalePageLayoutView="0" workbookViewId="0" topLeftCell="A1">
      <selection activeCell="B18" sqref="B18:B24"/>
    </sheetView>
  </sheetViews>
  <sheetFormatPr defaultColWidth="9.00390625" defaultRowHeight="14.25"/>
  <cols>
    <col min="1" max="1" width="13.375" style="0" customWidth="1"/>
    <col min="2" max="2" width="12.875" style="0" customWidth="1"/>
    <col min="3" max="237" width="7.875" style="1" customWidth="1"/>
  </cols>
  <sheetData>
    <row r="1" spans="1:2" ht="14.25">
      <c r="A1" s="441" t="s">
        <v>233</v>
      </c>
      <c r="B1" s="441"/>
    </row>
    <row r="2" spans="1:2" ht="14.25">
      <c r="A2" s="74" t="s">
        <v>234</v>
      </c>
      <c r="B2" s="74"/>
    </row>
    <row r="3" spans="1:2" ht="14.25">
      <c r="A3" s="6"/>
      <c r="B3" s="169" t="s">
        <v>504</v>
      </c>
    </row>
    <row r="4" spans="1:2" ht="14.25">
      <c r="A4" s="55"/>
      <c r="B4" s="92" t="s">
        <v>235</v>
      </c>
    </row>
    <row r="5" spans="1:2" ht="14.25">
      <c r="A5" s="101" t="s">
        <v>360</v>
      </c>
      <c r="B5" s="102">
        <v>8.2</v>
      </c>
    </row>
    <row r="6" spans="1:2" ht="14.25">
      <c r="A6" s="25" t="s">
        <v>215</v>
      </c>
      <c r="B6" s="10">
        <v>13</v>
      </c>
    </row>
    <row r="7" spans="1:2" ht="17.25" customHeight="1">
      <c r="A7" s="25" t="s">
        <v>216</v>
      </c>
      <c r="B7" s="10">
        <v>11.3</v>
      </c>
    </row>
    <row r="8" spans="1:2" ht="14.25">
      <c r="A8" s="25" t="s">
        <v>237</v>
      </c>
      <c r="B8" s="10">
        <v>-12.9</v>
      </c>
    </row>
    <row r="9" spans="1:2" ht="14.25">
      <c r="A9" s="25" t="s">
        <v>238</v>
      </c>
      <c r="B9" s="10">
        <v>8.1</v>
      </c>
    </row>
    <row r="10" spans="1:2" ht="14.25">
      <c r="A10" s="25" t="s">
        <v>239</v>
      </c>
      <c r="B10" s="10">
        <v>11.1</v>
      </c>
    </row>
    <row r="11" spans="1:2" ht="14.25">
      <c r="A11" s="25" t="s">
        <v>240</v>
      </c>
      <c r="B11" s="10">
        <v>0.1</v>
      </c>
    </row>
    <row r="12" spans="1:2" ht="14.25">
      <c r="A12" s="27" t="s">
        <v>241</v>
      </c>
      <c r="B12" s="28">
        <v>-5.9</v>
      </c>
    </row>
    <row r="13" spans="1:2" ht="14.25">
      <c r="A13" s="4"/>
      <c r="B13" s="4"/>
    </row>
    <row r="14" spans="1:2" ht="14.25">
      <c r="A14" s="437" t="s">
        <v>221</v>
      </c>
      <c r="B14" s="437"/>
    </row>
    <row r="15" spans="1:2" ht="14.25">
      <c r="A15" s="6"/>
      <c r="B15" s="169" t="s">
        <v>504</v>
      </c>
    </row>
    <row r="16" spans="1:2" ht="14.25">
      <c r="A16" s="55"/>
      <c r="B16" s="92" t="s">
        <v>222</v>
      </c>
    </row>
    <row r="17" spans="1:2" ht="14.25">
      <c r="A17" s="101" t="s">
        <v>360</v>
      </c>
      <c r="B17" s="103">
        <v>11.7</v>
      </c>
    </row>
    <row r="18" spans="1:2" ht="14.25">
      <c r="A18" s="25" t="s">
        <v>215</v>
      </c>
      <c r="B18" s="90">
        <v>12.113654370458926</v>
      </c>
    </row>
    <row r="19" spans="1:2" ht="14.25">
      <c r="A19" s="25" t="s">
        <v>216</v>
      </c>
      <c r="B19" s="10">
        <v>11.797045262892759</v>
      </c>
    </row>
    <row r="20" spans="1:2" ht="14.25">
      <c r="A20" s="25" t="s">
        <v>237</v>
      </c>
      <c r="B20" s="10">
        <v>-28.8</v>
      </c>
    </row>
    <row r="21" spans="1:2" ht="14.25">
      <c r="A21" s="25" t="s">
        <v>238</v>
      </c>
      <c r="B21" s="10">
        <v>-32.3</v>
      </c>
    </row>
    <row r="22" spans="1:2" ht="14.25">
      <c r="A22" s="25" t="s">
        <v>239</v>
      </c>
      <c r="B22" s="10">
        <v>5.9</v>
      </c>
    </row>
    <row r="23" spans="1:2" ht="14.25">
      <c r="A23" s="25" t="s">
        <v>240</v>
      </c>
      <c r="B23" s="10">
        <v>23.3</v>
      </c>
    </row>
    <row r="24" spans="1:2" ht="14.25">
      <c r="A24" s="27" t="s">
        <v>241</v>
      </c>
      <c r="B24" s="28">
        <v>-5.7</v>
      </c>
    </row>
    <row r="25" spans="1:2" ht="14.25">
      <c r="A25" s="25"/>
      <c r="B25" s="14"/>
    </row>
  </sheetData>
  <sheetProtection/>
  <mergeCells count="2">
    <mergeCell ref="A1:B1"/>
    <mergeCell ref="A14:B14"/>
  </mergeCells>
  <printOptions/>
  <pageMargins left="0.747823152016467" right="0.747823152016467" top="0.9998749560258521" bottom="0.9998749560258521" header="0.5096585262478807" footer="0.5096585262478807"/>
  <pageSetup firstPageNumber="0" useFirstPageNumber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9"/>
  <dimension ref="A1:D24"/>
  <sheetViews>
    <sheetView zoomScaleSheetLayoutView="100" zoomScalePageLayoutView="0" workbookViewId="0" topLeftCell="A1">
      <selection activeCell="K24" sqref="K24"/>
    </sheetView>
  </sheetViews>
  <sheetFormatPr defaultColWidth="9.00390625" defaultRowHeight="14.25"/>
  <cols>
    <col min="1" max="1" width="11.625" style="0" customWidth="1"/>
    <col min="2" max="2" width="9.125" style="0" customWidth="1"/>
    <col min="3" max="3" width="8.50390625" style="0" customWidth="1"/>
    <col min="4" max="4" width="11.125" style="1" hidden="1" customWidth="1"/>
    <col min="5" max="212" width="7.875" style="1" customWidth="1"/>
  </cols>
  <sheetData>
    <row r="1" spans="1:3" ht="14.25">
      <c r="A1" s="441" t="s">
        <v>242</v>
      </c>
      <c r="B1" s="441"/>
      <c r="C1" s="441"/>
    </row>
    <row r="2" spans="1:3" ht="14.25">
      <c r="A2" s="74" t="s">
        <v>243</v>
      </c>
      <c r="B2" s="74"/>
      <c r="C2" s="74"/>
    </row>
    <row r="3" spans="1:3" ht="14.25">
      <c r="A3" s="6"/>
      <c r="B3" s="169" t="s">
        <v>497</v>
      </c>
      <c r="C3" s="6" t="s">
        <v>22</v>
      </c>
    </row>
    <row r="4" spans="1:3" ht="14.25">
      <c r="A4" s="55"/>
      <c r="B4" s="7" t="s">
        <v>225</v>
      </c>
      <c r="C4" s="92" t="s">
        <v>244</v>
      </c>
    </row>
    <row r="5" spans="1:4" ht="14.25">
      <c r="A5" s="101" t="s">
        <v>236</v>
      </c>
      <c r="B5" s="104">
        <f>SUM(B6:B10)</f>
        <v>848237.1000000001</v>
      </c>
      <c r="C5" s="103">
        <f>B5/D5*100-100</f>
        <v>52.27229806582065</v>
      </c>
      <c r="D5" s="1">
        <f>SUM(D6:D10)</f>
        <v>557052.8000000002</v>
      </c>
    </row>
    <row r="6" spans="1:4" ht="14.25">
      <c r="A6" s="25" t="s">
        <v>215</v>
      </c>
      <c r="B6" s="105">
        <v>833924.9</v>
      </c>
      <c r="C6" s="10">
        <v>57.013703221141895</v>
      </c>
      <c r="D6" s="1">
        <f>B6/(1+C6/100)</f>
        <v>531116</v>
      </c>
    </row>
    <row r="7" spans="1:4" ht="14.25">
      <c r="A7" s="25" t="s">
        <v>216</v>
      </c>
      <c r="B7" s="106">
        <v>4802</v>
      </c>
      <c r="C7" s="10">
        <v>-71.9366734263323</v>
      </c>
      <c r="D7" s="1">
        <f>B7/(1+C7/100)</f>
        <v>17111.300000000003</v>
      </c>
    </row>
    <row r="8" spans="1:4" ht="14.25">
      <c r="A8" s="25" t="s">
        <v>237</v>
      </c>
      <c r="B8" s="106">
        <v>4313.8</v>
      </c>
      <c r="C8" s="10">
        <v>14.7653506438225</v>
      </c>
      <c r="D8" s="1">
        <f>B8/(1+C8/100)</f>
        <v>3758.8</v>
      </c>
    </row>
    <row r="9" spans="1:4" ht="14.25">
      <c r="A9" s="25" t="s">
        <v>238</v>
      </c>
      <c r="B9" s="106">
        <v>3586</v>
      </c>
      <c r="C9" s="10">
        <v>-3.3006148204077164</v>
      </c>
      <c r="D9" s="1">
        <f>B9/(1+C9/100)</f>
        <v>3708.4</v>
      </c>
    </row>
    <row r="10" spans="1:4" ht="14.25">
      <c r="A10" s="25" t="s">
        <v>239</v>
      </c>
      <c r="B10" s="106">
        <v>1610.4</v>
      </c>
      <c r="C10" s="10">
        <v>18.5599646617095</v>
      </c>
      <c r="D10" s="1">
        <f>B10/(1+C10/100)</f>
        <v>1358.3</v>
      </c>
    </row>
    <row r="11" spans="1:3" ht="14.25">
      <c r="A11" s="25" t="s">
        <v>240</v>
      </c>
      <c r="B11" s="106" t="s">
        <v>245</v>
      </c>
      <c r="C11" s="106" t="s">
        <v>245</v>
      </c>
    </row>
    <row r="12" spans="1:3" ht="14.25">
      <c r="A12" s="27" t="s">
        <v>241</v>
      </c>
      <c r="B12" s="107" t="s">
        <v>246</v>
      </c>
      <c r="C12" s="107" t="s">
        <v>246</v>
      </c>
    </row>
    <row r="13" spans="1:3" ht="14.25">
      <c r="A13" s="4"/>
      <c r="B13" s="105"/>
      <c r="C13" s="78"/>
    </row>
    <row r="14" spans="1:3" ht="14.25">
      <c r="A14" s="74" t="s">
        <v>247</v>
      </c>
      <c r="B14" s="108"/>
      <c r="C14" s="108"/>
    </row>
    <row r="15" spans="1:3" ht="14.25" customHeight="1">
      <c r="A15" s="6"/>
      <c r="B15" s="6" t="s">
        <v>497</v>
      </c>
      <c r="C15" s="6" t="s">
        <v>22</v>
      </c>
    </row>
    <row r="16" spans="1:3" ht="14.25" customHeight="1">
      <c r="A16" s="55"/>
      <c r="B16" s="7" t="s">
        <v>225</v>
      </c>
      <c r="C16" s="92" t="s">
        <v>244</v>
      </c>
    </row>
    <row r="17" spans="1:4" ht="14.25" customHeight="1">
      <c r="A17" s="101" t="s">
        <v>236</v>
      </c>
      <c r="B17" s="109">
        <f>SUM(B18:B24)</f>
        <v>166863</v>
      </c>
      <c r="C17" s="110">
        <f>B17/D17*100-100</f>
        <v>11.764137685273042</v>
      </c>
      <c r="D17" s="1">
        <f>SUM(D18:D24)</f>
        <v>149299.23270189308</v>
      </c>
    </row>
    <row r="18" spans="1:4" ht="14.25">
      <c r="A18" s="25" t="s">
        <v>215</v>
      </c>
      <c r="B18" s="80">
        <v>77353</v>
      </c>
      <c r="C18" s="10">
        <v>-4.192573509376004</v>
      </c>
      <c r="D18" s="202">
        <f>B18/(1+C18/100)</f>
        <v>80738</v>
      </c>
    </row>
    <row r="19" spans="1:4" ht="14.25">
      <c r="A19" s="25" t="s">
        <v>216</v>
      </c>
      <c r="B19" s="80">
        <v>15373</v>
      </c>
      <c r="C19" s="10">
        <v>-0.3241911430979769</v>
      </c>
      <c r="D19" s="201">
        <f aca="true" t="shared" si="0" ref="D19:D24">B19/(1+C19/100)</f>
        <v>15423</v>
      </c>
    </row>
    <row r="20" spans="1:4" ht="14.25">
      <c r="A20" s="25" t="s">
        <v>237</v>
      </c>
      <c r="B20" s="80">
        <v>5996</v>
      </c>
      <c r="C20" s="10">
        <v>19.8</v>
      </c>
      <c r="D20" s="1">
        <f t="shared" si="0"/>
        <v>5005.008347245409</v>
      </c>
    </row>
    <row r="21" spans="1:4" ht="14.25">
      <c r="A21" s="25" t="s">
        <v>238</v>
      </c>
      <c r="B21" s="80">
        <v>11905</v>
      </c>
      <c r="C21" s="10">
        <v>13.3</v>
      </c>
      <c r="D21" s="1">
        <f t="shared" si="0"/>
        <v>10507.502206531333</v>
      </c>
    </row>
    <row r="22" spans="1:4" ht="14.25">
      <c r="A22" s="25" t="s">
        <v>239</v>
      </c>
      <c r="B22" s="80">
        <v>26342</v>
      </c>
      <c r="C22" s="10">
        <v>101.6</v>
      </c>
      <c r="D22" s="1">
        <f t="shared" si="0"/>
        <v>13066.468253968254</v>
      </c>
    </row>
    <row r="23" spans="1:4" ht="14.25">
      <c r="A23" s="25" t="s">
        <v>240</v>
      </c>
      <c r="B23" s="80">
        <v>4951</v>
      </c>
      <c r="C23" s="10">
        <v>69.2</v>
      </c>
      <c r="D23" s="201">
        <f t="shared" si="0"/>
        <v>2926.1229314420802</v>
      </c>
    </row>
    <row r="24" spans="1:4" ht="14.25">
      <c r="A24" s="27" t="s">
        <v>241</v>
      </c>
      <c r="B24" s="111">
        <v>24943</v>
      </c>
      <c r="C24" s="28">
        <v>15.3</v>
      </c>
      <c r="D24" s="1">
        <f t="shared" si="0"/>
        <v>21633.130962705985</v>
      </c>
    </row>
  </sheetData>
  <sheetProtection/>
  <mergeCells count="1">
    <mergeCell ref="A1:C1"/>
  </mergeCells>
  <printOptions/>
  <pageMargins left="0.747823152016467" right="0.747823152016467" top="0.9998749560258521" bottom="0.9998749560258521" header="0.5096585262478807" footer="0.5096585262478807"/>
  <pageSetup firstPageNumber="0" useFirstPageNumber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D22"/>
  <sheetViews>
    <sheetView zoomScalePageLayoutView="0" workbookViewId="0" topLeftCell="A1">
      <selection activeCell="G16" sqref="G16"/>
    </sheetView>
  </sheetViews>
  <sheetFormatPr defaultColWidth="7.875" defaultRowHeight="14.25"/>
  <cols>
    <col min="1" max="1" width="10.375" style="0" customWidth="1"/>
    <col min="2" max="2" width="13.75390625" style="0" customWidth="1"/>
    <col min="3" max="3" width="11.25390625" style="0" customWidth="1"/>
    <col min="4" max="16384" width="7.875" style="203" customWidth="1"/>
  </cols>
  <sheetData>
    <row r="1" spans="1:3" ht="14.25" customHeight="1">
      <c r="A1" s="442" t="s">
        <v>386</v>
      </c>
      <c r="B1" s="442"/>
      <c r="C1" s="442"/>
    </row>
    <row r="2" spans="1:3" ht="14.25" customHeight="1">
      <c r="A2" s="443" t="s">
        <v>446</v>
      </c>
      <c r="B2" s="443"/>
      <c r="C2" s="443"/>
    </row>
    <row r="3" spans="1:4" ht="14.25">
      <c r="A3" s="6"/>
      <c r="B3" s="248" t="s">
        <v>495</v>
      </c>
      <c r="C3" s="6" t="s">
        <v>248</v>
      </c>
      <c r="D3" s="444" t="s">
        <v>249</v>
      </c>
    </row>
    <row r="4" spans="1:4" ht="14.25">
      <c r="A4" s="7"/>
      <c r="B4" s="112" t="s">
        <v>23</v>
      </c>
      <c r="C4" s="7" t="s">
        <v>226</v>
      </c>
      <c r="D4" s="445"/>
    </row>
    <row r="5" spans="1:4" ht="14.25">
      <c r="A5" s="6" t="s">
        <v>251</v>
      </c>
      <c r="B5" s="93">
        <v>17958.17</v>
      </c>
      <c r="C5" s="10">
        <v>7.8</v>
      </c>
      <c r="D5" s="93" t="s">
        <v>218</v>
      </c>
    </row>
    <row r="6" spans="1:4" ht="14.25">
      <c r="A6" s="80" t="s">
        <v>252</v>
      </c>
      <c r="B6" s="94">
        <v>6780.38</v>
      </c>
      <c r="C6" s="10">
        <v>8.2</v>
      </c>
      <c r="D6" s="249">
        <f>RANK(C6,($C$6:$C$22))</f>
        <v>4</v>
      </c>
    </row>
    <row r="7" spans="1:4" ht="14.25">
      <c r="A7" s="114" t="s">
        <v>256</v>
      </c>
      <c r="B7" s="94">
        <v>714.65</v>
      </c>
      <c r="C7" s="10">
        <v>7.8</v>
      </c>
      <c r="D7" s="249">
        <f aca="true" t="shared" si="0" ref="D7:D22">RANK(C7,($C$6:$C$22))</f>
        <v>9</v>
      </c>
    </row>
    <row r="8" spans="1:4" ht="14.25">
      <c r="A8" s="114" t="s">
        <v>257</v>
      </c>
      <c r="B8" s="94">
        <v>870.07</v>
      </c>
      <c r="C8" s="10">
        <v>7.8</v>
      </c>
      <c r="D8" s="249">
        <f t="shared" si="0"/>
        <v>9</v>
      </c>
    </row>
    <row r="9" spans="1:4" ht="14.25">
      <c r="A9" s="114" t="s">
        <v>258</v>
      </c>
      <c r="B9" s="94">
        <v>1928.82</v>
      </c>
      <c r="C9" s="10">
        <v>6.4</v>
      </c>
      <c r="D9" s="249">
        <f t="shared" si="0"/>
        <v>16</v>
      </c>
    </row>
    <row r="10" spans="1:4" ht="14.25">
      <c r="A10" s="114" t="s">
        <v>259</v>
      </c>
      <c r="B10" s="94">
        <v>1926.88</v>
      </c>
      <c r="C10" s="10">
        <v>7.5</v>
      </c>
      <c r="D10" s="249">
        <f t="shared" si="0"/>
        <v>13</v>
      </c>
    </row>
    <row r="11" spans="1:4" ht="14.25">
      <c r="A11" s="101" t="s">
        <v>253</v>
      </c>
      <c r="B11" s="133">
        <v>462.37</v>
      </c>
      <c r="C11" s="115">
        <v>8.6</v>
      </c>
      <c r="D11" s="250">
        <f t="shared" si="0"/>
        <v>2</v>
      </c>
    </row>
    <row r="12" spans="1:4" ht="14.25">
      <c r="A12" s="114" t="s">
        <v>260</v>
      </c>
      <c r="B12" s="94">
        <v>834.87</v>
      </c>
      <c r="C12" s="10">
        <v>8</v>
      </c>
      <c r="D12" s="249">
        <f t="shared" si="0"/>
        <v>7</v>
      </c>
    </row>
    <row r="13" spans="1:4" ht="14.25">
      <c r="A13" s="114" t="s">
        <v>261</v>
      </c>
      <c r="B13" s="94">
        <v>875.81</v>
      </c>
      <c r="C13" s="10">
        <v>7.8</v>
      </c>
      <c r="D13" s="249">
        <f t="shared" si="0"/>
        <v>9</v>
      </c>
    </row>
    <row r="14" spans="1:4" ht="14.25">
      <c r="A14" s="114" t="s">
        <v>262</v>
      </c>
      <c r="B14" s="94">
        <v>850.12</v>
      </c>
      <c r="C14" s="10">
        <v>7.5</v>
      </c>
      <c r="D14" s="249">
        <f t="shared" si="0"/>
        <v>13</v>
      </c>
    </row>
    <row r="15" spans="1:4" ht="14.25">
      <c r="A15" s="114" t="s">
        <v>263</v>
      </c>
      <c r="B15" s="94">
        <v>800.7</v>
      </c>
      <c r="C15" s="10">
        <v>7.4</v>
      </c>
      <c r="D15" s="249">
        <f t="shared" si="0"/>
        <v>15</v>
      </c>
    </row>
    <row r="16" spans="1:4" ht="14.25">
      <c r="A16" s="114" t="s">
        <v>264</v>
      </c>
      <c r="B16" s="94">
        <v>588.01</v>
      </c>
      <c r="C16" s="10">
        <v>8.6</v>
      </c>
      <c r="D16" s="249">
        <f t="shared" si="0"/>
        <v>2</v>
      </c>
    </row>
    <row r="17" spans="1:4" ht="14.25">
      <c r="A17" s="114" t="s">
        <v>265</v>
      </c>
      <c r="B17" s="94">
        <v>464.75</v>
      </c>
      <c r="C17" s="10">
        <v>7.6</v>
      </c>
      <c r="D17" s="249">
        <f t="shared" si="0"/>
        <v>12</v>
      </c>
    </row>
    <row r="18" spans="1:4" ht="14.25">
      <c r="A18" s="114" t="s">
        <v>266</v>
      </c>
      <c r="B18" s="94">
        <v>332.11</v>
      </c>
      <c r="C18" s="10">
        <v>5.8</v>
      </c>
      <c r="D18" s="249">
        <f t="shared" si="0"/>
        <v>17</v>
      </c>
    </row>
    <row r="19" spans="1:4" ht="14.25">
      <c r="A19" s="114" t="s">
        <v>267</v>
      </c>
      <c r="B19" s="94">
        <v>326.85</v>
      </c>
      <c r="C19" s="10">
        <v>8.2</v>
      </c>
      <c r="D19" s="249">
        <f t="shared" si="0"/>
        <v>4</v>
      </c>
    </row>
    <row r="20" spans="1:4" ht="14.25">
      <c r="A20" s="114" t="s">
        <v>268</v>
      </c>
      <c r="B20" s="94">
        <v>289.63</v>
      </c>
      <c r="C20" s="10">
        <v>8.2</v>
      </c>
      <c r="D20" s="249">
        <f t="shared" si="0"/>
        <v>4</v>
      </c>
    </row>
    <row r="21" spans="1:4" ht="14.25">
      <c r="A21" s="213" t="s">
        <v>269</v>
      </c>
      <c r="B21" s="214">
        <v>215.13</v>
      </c>
      <c r="C21" s="215">
        <v>8</v>
      </c>
      <c r="D21" s="249">
        <f t="shared" si="0"/>
        <v>7</v>
      </c>
    </row>
    <row r="22" spans="1:4" ht="14.25">
      <c r="A22" s="117" t="s">
        <v>390</v>
      </c>
      <c r="B22" s="216">
        <v>12.88</v>
      </c>
      <c r="C22" s="28">
        <v>10.5</v>
      </c>
      <c r="D22" s="251">
        <f t="shared" si="0"/>
        <v>1</v>
      </c>
    </row>
  </sheetData>
  <sheetProtection/>
  <mergeCells count="3">
    <mergeCell ref="A1:C1"/>
    <mergeCell ref="A2:C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H22"/>
  <sheetViews>
    <sheetView zoomScalePageLayoutView="0" workbookViewId="0" topLeftCell="A1">
      <selection activeCell="G22" sqref="G22"/>
    </sheetView>
  </sheetViews>
  <sheetFormatPr defaultColWidth="7.875" defaultRowHeight="14.25"/>
  <cols>
    <col min="1" max="1" width="24.375" style="0" customWidth="1"/>
    <col min="2" max="2" width="8.50390625" style="0" customWidth="1"/>
    <col min="3" max="3" width="9.625" style="0" customWidth="1"/>
    <col min="4" max="16384" width="7.875" style="1" customWidth="1"/>
  </cols>
  <sheetData>
    <row r="1" spans="1:3" ht="14.25">
      <c r="A1" s="392" t="s">
        <v>5</v>
      </c>
      <c r="B1" s="392"/>
      <c r="C1" s="392"/>
    </row>
    <row r="2" spans="1:3" ht="14.25">
      <c r="A2" s="151"/>
      <c r="B2" s="152" t="s">
        <v>495</v>
      </c>
      <c r="C2" s="152" t="s">
        <v>22</v>
      </c>
    </row>
    <row r="3" spans="1:3" ht="14.25">
      <c r="A3" s="153"/>
      <c r="B3" s="154" t="s">
        <v>23</v>
      </c>
      <c r="C3" s="154" t="s">
        <v>24</v>
      </c>
    </row>
    <row r="4" spans="1:3" ht="13.5" customHeight="1">
      <c r="A4" s="208" t="s">
        <v>25</v>
      </c>
      <c r="B4" s="394">
        <v>462.37</v>
      </c>
      <c r="C4" s="396">
        <v>8.6</v>
      </c>
    </row>
    <row r="5" spans="1:3" ht="13.5" customHeight="1">
      <c r="A5" s="209" t="s">
        <v>496</v>
      </c>
      <c r="B5" s="395"/>
      <c r="C5" s="397"/>
    </row>
    <row r="6" spans="1:3" ht="13.5" customHeight="1">
      <c r="A6" s="210" t="s">
        <v>26</v>
      </c>
      <c r="B6" s="156"/>
      <c r="C6" s="157">
        <v>8.2</v>
      </c>
    </row>
    <row r="7" spans="1:3" ht="13.5" customHeight="1">
      <c r="A7" s="210" t="s">
        <v>27</v>
      </c>
      <c r="B7" s="158">
        <v>30.3364317</v>
      </c>
      <c r="C7" s="157">
        <v>7.54</v>
      </c>
    </row>
    <row r="8" spans="1:3" ht="13.5" customHeight="1">
      <c r="A8" s="155" t="s">
        <v>28</v>
      </c>
      <c r="B8" s="158">
        <v>23.853899419999998</v>
      </c>
      <c r="C8" s="157">
        <v>4.2</v>
      </c>
    </row>
    <row r="9" spans="1:242" ht="13.5" customHeight="1">
      <c r="A9" s="210" t="s">
        <v>29</v>
      </c>
      <c r="B9" s="158"/>
      <c r="C9" s="157">
        <v>11.7</v>
      </c>
      <c r="IG9"/>
      <c r="IH9"/>
    </row>
    <row r="10" spans="1:3" ht="13.5" customHeight="1">
      <c r="A10" s="210" t="s">
        <v>30</v>
      </c>
      <c r="B10" s="158">
        <v>180.04</v>
      </c>
      <c r="C10" s="157">
        <v>13.7</v>
      </c>
    </row>
    <row r="11" spans="1:5" ht="13.5" customHeight="1">
      <c r="A11" s="210" t="s">
        <v>343</v>
      </c>
      <c r="B11" s="159">
        <v>18.5</v>
      </c>
      <c r="C11" s="157">
        <v>10.7</v>
      </c>
      <c r="E11" s="1" t="s">
        <v>372</v>
      </c>
    </row>
    <row r="12" spans="1:3" ht="13.5" customHeight="1">
      <c r="A12" s="155" t="s">
        <v>341</v>
      </c>
      <c r="B12" s="159">
        <v>12.7</v>
      </c>
      <c r="C12" s="157">
        <v>3.6</v>
      </c>
    </row>
    <row r="13" spans="1:3" ht="13.5" customHeight="1">
      <c r="A13" s="155" t="s">
        <v>342</v>
      </c>
      <c r="B13" s="159">
        <v>5.8</v>
      </c>
      <c r="C13" s="157">
        <v>29.9</v>
      </c>
    </row>
    <row r="14" spans="1:3" ht="13.5" customHeight="1">
      <c r="A14" s="210" t="s">
        <v>31</v>
      </c>
      <c r="B14" s="159">
        <v>2858</v>
      </c>
      <c r="C14" s="157">
        <v>250.1</v>
      </c>
    </row>
    <row r="15" spans="1:3" ht="13.5" customHeight="1">
      <c r="A15" s="210" t="s">
        <v>32</v>
      </c>
      <c r="B15" s="158">
        <v>46.1534</v>
      </c>
      <c r="C15" s="160">
        <v>20.351928487797494</v>
      </c>
    </row>
    <row r="16" spans="1:3" ht="13.5" customHeight="1">
      <c r="A16" s="155" t="s">
        <v>365</v>
      </c>
      <c r="B16" s="161">
        <v>31.4736</v>
      </c>
      <c r="C16" s="160">
        <v>17</v>
      </c>
    </row>
    <row r="17" spans="1:3" ht="13.5" customHeight="1">
      <c r="A17" s="155" t="s">
        <v>366</v>
      </c>
      <c r="B17" s="158">
        <v>20.77</v>
      </c>
      <c r="C17" s="160">
        <v>10.1</v>
      </c>
    </row>
    <row r="18" spans="1:3" ht="13.5" customHeight="1">
      <c r="A18" s="210" t="s">
        <v>367</v>
      </c>
      <c r="B18" s="158">
        <v>66.0417</v>
      </c>
      <c r="C18" s="157">
        <v>24.20273637688655</v>
      </c>
    </row>
    <row r="19" spans="1:3" ht="13.5" customHeight="1">
      <c r="A19" s="210" t="s">
        <v>33</v>
      </c>
      <c r="B19" s="158">
        <v>687.72</v>
      </c>
      <c r="C19" s="157">
        <v>7.91</v>
      </c>
    </row>
    <row r="20" spans="1:3" ht="13.5" customHeight="1">
      <c r="A20" s="210" t="s">
        <v>384</v>
      </c>
      <c r="B20" s="158">
        <v>497.36</v>
      </c>
      <c r="C20" s="157">
        <v>17.18</v>
      </c>
    </row>
    <row r="21" spans="1:3" ht="13.5" customHeight="1">
      <c r="A21" s="210" t="s">
        <v>34</v>
      </c>
      <c r="B21" s="159">
        <v>101.86216304</v>
      </c>
      <c r="C21" s="157">
        <v>1.9</v>
      </c>
    </row>
    <row r="22" spans="1:3" ht="24.75" customHeight="1">
      <c r="A22" s="393" t="s">
        <v>382</v>
      </c>
      <c r="B22" s="393"/>
      <c r="C22" s="393"/>
    </row>
  </sheetData>
  <sheetProtection/>
  <mergeCells count="4">
    <mergeCell ref="A1:C1"/>
    <mergeCell ref="A22:C22"/>
    <mergeCell ref="B4:B5"/>
    <mergeCell ref="C4:C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A1:E22"/>
  <sheetViews>
    <sheetView zoomScalePageLayoutView="0" workbookViewId="0" topLeftCell="A1">
      <selection activeCell="B14" sqref="B14"/>
    </sheetView>
  </sheetViews>
  <sheetFormatPr defaultColWidth="7.875" defaultRowHeight="14.25"/>
  <cols>
    <col min="1" max="1" width="10.375" style="0" customWidth="1"/>
    <col min="2" max="2" width="10.25390625" style="0" customWidth="1"/>
    <col min="3" max="3" width="10.125" style="0" customWidth="1"/>
    <col min="4" max="16384" width="7.875" style="1" customWidth="1"/>
  </cols>
  <sheetData>
    <row r="1" spans="1:3" ht="14.25" customHeight="1">
      <c r="A1" s="442" t="s">
        <v>447</v>
      </c>
      <c r="B1" s="442"/>
      <c r="C1" s="442"/>
    </row>
    <row r="2" spans="1:3" ht="14.25" customHeight="1">
      <c r="A2" s="443" t="s">
        <v>254</v>
      </c>
      <c r="B2" s="443"/>
      <c r="C2" s="443"/>
    </row>
    <row r="3" spans="1:5" ht="13.5" customHeight="1">
      <c r="A3" s="118"/>
      <c r="B3" s="173" t="s">
        <v>497</v>
      </c>
      <c r="C3" s="444" t="s">
        <v>249</v>
      </c>
      <c r="E3" s="119"/>
    </row>
    <row r="4" spans="1:5" ht="14.25">
      <c r="A4" s="7"/>
      <c r="B4" s="7" t="s">
        <v>226</v>
      </c>
      <c r="C4" s="446"/>
      <c r="E4" s="119"/>
    </row>
    <row r="5" spans="1:5" ht="14.25">
      <c r="A5" s="6" t="s">
        <v>251</v>
      </c>
      <c r="B5" s="89">
        <v>7.8</v>
      </c>
      <c r="C5" s="93" t="s">
        <v>255</v>
      </c>
      <c r="E5" s="120"/>
    </row>
    <row r="6" spans="1:5" ht="14.25">
      <c r="A6" s="80" t="s">
        <v>252</v>
      </c>
      <c r="B6" s="96">
        <v>8.2</v>
      </c>
      <c r="C6" s="106">
        <f>RANK(B6,($B$6:$B$22))</f>
        <v>5</v>
      </c>
      <c r="E6" s="120"/>
    </row>
    <row r="7" spans="1:5" ht="14.25">
      <c r="A7" s="114" t="s">
        <v>256</v>
      </c>
      <c r="B7" s="90">
        <v>9.2</v>
      </c>
      <c r="C7" s="106">
        <f aca="true" t="shared" si="0" ref="C7:C22">RANK(B7,($B$6:$B$22))</f>
        <v>2</v>
      </c>
      <c r="E7" s="119"/>
    </row>
    <row r="8" spans="1:5" ht="14.25">
      <c r="A8" s="114" t="s">
        <v>257</v>
      </c>
      <c r="B8" s="90">
        <v>6.9</v>
      </c>
      <c r="C8" s="106">
        <f t="shared" si="0"/>
        <v>13</v>
      </c>
      <c r="E8" s="120"/>
    </row>
    <row r="9" spans="1:5" ht="14.25">
      <c r="A9" s="114" t="s">
        <v>258</v>
      </c>
      <c r="B9" s="90">
        <v>6.8</v>
      </c>
      <c r="C9" s="106">
        <f t="shared" si="0"/>
        <v>14</v>
      </c>
      <c r="E9" s="120"/>
    </row>
    <row r="10" spans="1:5" ht="14.25">
      <c r="A10" s="114" t="s">
        <v>259</v>
      </c>
      <c r="B10" s="90">
        <v>7.2</v>
      </c>
      <c r="C10" s="106">
        <f t="shared" si="0"/>
        <v>12</v>
      </c>
      <c r="E10" s="119"/>
    </row>
    <row r="11" spans="1:5" ht="14.25">
      <c r="A11" s="101" t="s">
        <v>253</v>
      </c>
      <c r="B11" s="121">
        <v>8.2</v>
      </c>
      <c r="C11" s="116">
        <f t="shared" si="0"/>
        <v>5</v>
      </c>
      <c r="E11" s="120"/>
    </row>
    <row r="12" spans="1:5" ht="14.25">
      <c r="A12" s="114" t="s">
        <v>260</v>
      </c>
      <c r="B12" s="90">
        <v>8.1</v>
      </c>
      <c r="C12" s="106">
        <f t="shared" si="0"/>
        <v>7</v>
      </c>
      <c r="E12" s="120"/>
    </row>
    <row r="13" spans="1:5" ht="14.25">
      <c r="A13" s="114" t="s">
        <v>261</v>
      </c>
      <c r="B13" s="90">
        <v>8.4</v>
      </c>
      <c r="C13" s="106">
        <f t="shared" si="0"/>
        <v>4</v>
      </c>
      <c r="E13" s="119"/>
    </row>
    <row r="14" spans="1:5" ht="14.25">
      <c r="A14" s="114" t="s">
        <v>262</v>
      </c>
      <c r="B14" s="90">
        <v>6.8</v>
      </c>
      <c r="C14" s="106">
        <f t="shared" si="0"/>
        <v>14</v>
      </c>
      <c r="E14" s="120"/>
    </row>
    <row r="15" spans="1:5" ht="14.25">
      <c r="A15" s="114" t="s">
        <v>263</v>
      </c>
      <c r="B15" s="90">
        <v>5.7</v>
      </c>
      <c r="C15" s="106">
        <f t="shared" si="0"/>
        <v>16</v>
      </c>
      <c r="E15" s="120"/>
    </row>
    <row r="16" spans="1:5" ht="14.25">
      <c r="A16" s="114" t="s">
        <v>264</v>
      </c>
      <c r="B16" s="90">
        <v>8.5</v>
      </c>
      <c r="C16" s="106">
        <f t="shared" si="0"/>
        <v>3</v>
      </c>
      <c r="E16" s="119"/>
    </row>
    <row r="17" spans="1:5" ht="14.25">
      <c r="A17" s="114" t="s">
        <v>265</v>
      </c>
      <c r="B17" s="90">
        <v>7.7</v>
      </c>
      <c r="C17" s="106">
        <f t="shared" si="0"/>
        <v>11</v>
      </c>
      <c r="E17" s="120"/>
    </row>
    <row r="18" spans="1:5" ht="14.25">
      <c r="A18" s="114" t="s">
        <v>266</v>
      </c>
      <c r="B18" s="90">
        <v>2.5</v>
      </c>
      <c r="C18" s="106">
        <f t="shared" si="0"/>
        <v>17</v>
      </c>
      <c r="E18" s="120"/>
    </row>
    <row r="19" spans="1:5" ht="14.25">
      <c r="A19" s="114" t="s">
        <v>267</v>
      </c>
      <c r="B19" s="90">
        <v>7.8</v>
      </c>
      <c r="C19" s="106">
        <f t="shared" si="0"/>
        <v>9</v>
      </c>
      <c r="E19" s="119"/>
    </row>
    <row r="20" spans="1:5" ht="14.25">
      <c r="A20" s="114" t="s">
        <v>268</v>
      </c>
      <c r="B20" s="90">
        <v>8.1</v>
      </c>
      <c r="C20" s="106">
        <f t="shared" si="0"/>
        <v>7</v>
      </c>
      <c r="E20" s="120"/>
    </row>
    <row r="21" spans="1:3" ht="14.25">
      <c r="A21" s="213" t="s">
        <v>269</v>
      </c>
      <c r="B21" s="211">
        <v>7.8</v>
      </c>
      <c r="C21" s="106">
        <f t="shared" si="0"/>
        <v>9</v>
      </c>
    </row>
    <row r="22" spans="1:3" ht="14.25">
      <c r="A22" s="117" t="s">
        <v>390</v>
      </c>
      <c r="B22" s="212">
        <v>57.5</v>
      </c>
      <c r="C22" s="107">
        <f t="shared" si="0"/>
        <v>1</v>
      </c>
    </row>
  </sheetData>
  <sheetProtection/>
  <mergeCells count="3">
    <mergeCell ref="A1:C1"/>
    <mergeCell ref="A2:C2"/>
    <mergeCell ref="C3:C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2" width="11.875" style="307" customWidth="1"/>
    <col min="3" max="3" width="11.50390625" style="307" customWidth="1"/>
    <col min="4" max="4" width="10.875" style="307" customWidth="1"/>
    <col min="5" max="7" width="9.00390625" style="307" hidden="1" customWidth="1"/>
    <col min="8" max="16384" width="9.00390625" style="307" customWidth="1"/>
  </cols>
  <sheetData>
    <row r="1" spans="1:4" ht="14.25" customHeight="1">
      <c r="A1" s="452" t="s">
        <v>370</v>
      </c>
      <c r="B1" s="452"/>
      <c r="C1" s="452"/>
      <c r="D1" s="453"/>
    </row>
    <row r="2" spans="1:4" ht="14.25" customHeight="1">
      <c r="A2" s="447" t="s">
        <v>662</v>
      </c>
      <c r="B2" s="448"/>
      <c r="C2" s="449"/>
      <c r="D2" s="449"/>
    </row>
    <row r="3" spans="1:4" ht="14.25" customHeight="1">
      <c r="A3" s="308"/>
      <c r="B3" s="248" t="s">
        <v>495</v>
      </c>
      <c r="C3" s="372" t="s">
        <v>654</v>
      </c>
      <c r="D3" s="450" t="s">
        <v>249</v>
      </c>
    </row>
    <row r="4" spans="1:4" ht="14.25">
      <c r="A4" s="309"/>
      <c r="B4" s="112" t="s">
        <v>23</v>
      </c>
      <c r="C4" s="309" t="s">
        <v>226</v>
      </c>
      <c r="D4" s="451"/>
    </row>
    <row r="5" spans="1:5" ht="14.25">
      <c r="A5" s="311" t="s">
        <v>251</v>
      </c>
      <c r="B5" s="335">
        <v>2846.5130521664514</v>
      </c>
      <c r="C5" s="312">
        <v>13.4543939318357</v>
      </c>
      <c r="D5" s="313" t="s">
        <v>603</v>
      </c>
      <c r="E5" s="314"/>
    </row>
    <row r="6" spans="1:7" ht="14.25">
      <c r="A6" s="315" t="s">
        <v>252</v>
      </c>
      <c r="B6" s="336">
        <v>1292.15416402034</v>
      </c>
      <c r="C6" s="316">
        <v>13.8889442991288</v>
      </c>
      <c r="D6" s="317">
        <f>RANK(C6,($C$6:$C$21))</f>
        <v>7</v>
      </c>
      <c r="E6" s="318">
        <f>ROUND(C6,1)</f>
        <v>13.9</v>
      </c>
      <c r="F6" s="317">
        <f>RANK(E6,($E$6:$E$21))</f>
        <v>7</v>
      </c>
      <c r="G6" s="319">
        <f>D6-F6</f>
        <v>0</v>
      </c>
    </row>
    <row r="7" spans="1:7" ht="14.25">
      <c r="A7" s="315" t="s">
        <v>604</v>
      </c>
      <c r="B7" s="336">
        <v>126.628213187678</v>
      </c>
      <c r="C7" s="320">
        <v>12.5681582453351</v>
      </c>
      <c r="D7" s="317">
        <f aca="true" t="shared" si="0" ref="D7:D21">RANK(C7,($C$6:$C$21))</f>
        <v>9</v>
      </c>
      <c r="E7" s="318">
        <f aca="true" t="shared" si="1" ref="E7:E21">ROUND(C7,1)</f>
        <v>12.6</v>
      </c>
      <c r="F7" s="317">
        <f aca="true" t="shared" si="2" ref="F7:F21">RANK(E7,($E$6:$E$21))</f>
        <v>9</v>
      </c>
      <c r="G7" s="319">
        <f aca="true" t="shared" si="3" ref="G7:G21">D7-F7</f>
        <v>0</v>
      </c>
    </row>
    <row r="8" spans="1:7" ht="14.25">
      <c r="A8" s="315" t="s">
        <v>605</v>
      </c>
      <c r="B8" s="336">
        <v>106.408358379</v>
      </c>
      <c r="C8" s="320">
        <v>9.30067928779157</v>
      </c>
      <c r="D8" s="317">
        <f t="shared" si="0"/>
        <v>15</v>
      </c>
      <c r="E8" s="318">
        <f t="shared" si="1"/>
        <v>9.3</v>
      </c>
      <c r="F8" s="317">
        <f t="shared" si="2"/>
        <v>15</v>
      </c>
      <c r="G8" s="319">
        <f t="shared" si="3"/>
        <v>0</v>
      </c>
    </row>
    <row r="9" spans="1:7" ht="14.25">
      <c r="A9" s="315" t="s">
        <v>606</v>
      </c>
      <c r="B9" s="336">
        <v>201.682777886406</v>
      </c>
      <c r="C9" s="320">
        <v>12.5258908795172</v>
      </c>
      <c r="D9" s="317">
        <v>10</v>
      </c>
      <c r="E9" s="318">
        <f t="shared" si="1"/>
        <v>12.5</v>
      </c>
      <c r="F9" s="317">
        <f t="shared" si="2"/>
        <v>10</v>
      </c>
      <c r="G9" s="319">
        <f t="shared" si="3"/>
        <v>0</v>
      </c>
    </row>
    <row r="10" spans="1:7" ht="14.25">
      <c r="A10" s="321" t="s">
        <v>607</v>
      </c>
      <c r="B10" s="336">
        <v>430.070563156425</v>
      </c>
      <c r="C10" s="320">
        <v>13.7133339021081</v>
      </c>
      <c r="D10" s="317">
        <f t="shared" si="0"/>
        <v>8</v>
      </c>
      <c r="E10" s="318">
        <f t="shared" si="1"/>
        <v>13.7</v>
      </c>
      <c r="F10" s="317">
        <f t="shared" si="2"/>
        <v>8</v>
      </c>
      <c r="G10" s="319">
        <f t="shared" si="3"/>
        <v>0</v>
      </c>
    </row>
    <row r="11" spans="1:7" ht="14.25">
      <c r="A11" s="322" t="s">
        <v>253</v>
      </c>
      <c r="B11" s="337">
        <v>54.9323235358</v>
      </c>
      <c r="C11" s="323">
        <v>14.4014560767567</v>
      </c>
      <c r="D11" s="324">
        <f t="shared" si="0"/>
        <v>4</v>
      </c>
      <c r="E11" s="318">
        <f t="shared" si="1"/>
        <v>14.4</v>
      </c>
      <c r="F11" s="317">
        <f t="shared" si="2"/>
        <v>4</v>
      </c>
      <c r="G11" s="319">
        <f t="shared" si="3"/>
        <v>0</v>
      </c>
    </row>
    <row r="12" spans="1:7" ht="14.25">
      <c r="A12" s="315" t="s">
        <v>608</v>
      </c>
      <c r="B12" s="336">
        <v>121.8981090482</v>
      </c>
      <c r="C12" s="320">
        <v>14.6078750411691</v>
      </c>
      <c r="D12" s="317">
        <f t="shared" si="0"/>
        <v>3</v>
      </c>
      <c r="E12" s="318">
        <f t="shared" si="1"/>
        <v>14.6</v>
      </c>
      <c r="F12" s="317">
        <f t="shared" si="2"/>
        <v>3</v>
      </c>
      <c r="G12" s="319">
        <f t="shared" si="3"/>
        <v>0</v>
      </c>
    </row>
    <row r="13" spans="1:7" ht="14.25">
      <c r="A13" s="315" t="s">
        <v>609</v>
      </c>
      <c r="B13" s="336">
        <v>109.046441753453</v>
      </c>
      <c r="C13" s="320">
        <v>15.964027536375</v>
      </c>
      <c r="D13" s="317">
        <f t="shared" si="0"/>
        <v>1</v>
      </c>
      <c r="E13" s="318">
        <f t="shared" si="1"/>
        <v>16</v>
      </c>
      <c r="F13" s="317">
        <f t="shared" si="2"/>
        <v>1</v>
      </c>
      <c r="G13" s="319">
        <f t="shared" si="3"/>
        <v>0</v>
      </c>
    </row>
    <row r="14" spans="1:7" ht="14.25">
      <c r="A14" s="315" t="s">
        <v>610</v>
      </c>
      <c r="B14" s="336">
        <v>99.6280504531496</v>
      </c>
      <c r="C14" s="320">
        <v>14.7019695020046</v>
      </c>
      <c r="D14" s="317">
        <f t="shared" si="0"/>
        <v>2</v>
      </c>
      <c r="E14" s="318">
        <f t="shared" si="1"/>
        <v>14.7</v>
      </c>
      <c r="F14" s="317">
        <f t="shared" si="2"/>
        <v>2</v>
      </c>
      <c r="G14" s="319">
        <f t="shared" si="3"/>
        <v>0</v>
      </c>
    </row>
    <row r="15" spans="1:7" ht="14.25">
      <c r="A15" s="315" t="s">
        <v>611</v>
      </c>
      <c r="B15" s="336">
        <v>80.388155472</v>
      </c>
      <c r="C15" s="320">
        <v>9.47013868779126</v>
      </c>
      <c r="D15" s="317">
        <f t="shared" si="0"/>
        <v>14</v>
      </c>
      <c r="E15" s="318">
        <f t="shared" si="1"/>
        <v>9.5</v>
      </c>
      <c r="F15" s="317">
        <f t="shared" si="2"/>
        <v>14</v>
      </c>
      <c r="G15" s="319">
        <f t="shared" si="3"/>
        <v>0</v>
      </c>
    </row>
    <row r="16" spans="1:7" ht="14.25">
      <c r="A16" s="315" t="s">
        <v>612</v>
      </c>
      <c r="B16" s="336">
        <v>57.86037691</v>
      </c>
      <c r="C16" s="320">
        <v>14.2669224996578</v>
      </c>
      <c r="D16" s="317">
        <v>5</v>
      </c>
      <c r="E16" s="318">
        <f t="shared" si="1"/>
        <v>14.3</v>
      </c>
      <c r="F16" s="317">
        <f t="shared" si="2"/>
        <v>5</v>
      </c>
      <c r="G16" s="319">
        <f t="shared" si="3"/>
        <v>0</v>
      </c>
    </row>
    <row r="17" spans="1:7" ht="14.25">
      <c r="A17" s="315" t="s">
        <v>613</v>
      </c>
      <c r="B17" s="336">
        <v>54.240067789</v>
      </c>
      <c r="C17" s="320">
        <v>11.3574061469192</v>
      </c>
      <c r="D17" s="317">
        <f t="shared" si="0"/>
        <v>13</v>
      </c>
      <c r="E17" s="318">
        <f t="shared" si="1"/>
        <v>11.4</v>
      </c>
      <c r="F17" s="317">
        <f t="shared" si="2"/>
        <v>13</v>
      </c>
      <c r="G17" s="319">
        <f t="shared" si="3"/>
        <v>0</v>
      </c>
    </row>
    <row r="18" spans="1:7" ht="14.25">
      <c r="A18" s="315" t="s">
        <v>614</v>
      </c>
      <c r="B18" s="336">
        <v>2.814250305</v>
      </c>
      <c r="C18" s="320">
        <v>6.75266024044002</v>
      </c>
      <c r="D18" s="317">
        <f t="shared" si="0"/>
        <v>16</v>
      </c>
      <c r="E18" s="318">
        <f t="shared" si="1"/>
        <v>6.8</v>
      </c>
      <c r="F18" s="317">
        <f t="shared" si="2"/>
        <v>16</v>
      </c>
      <c r="G18" s="319">
        <f t="shared" si="3"/>
        <v>0</v>
      </c>
    </row>
    <row r="19" spans="1:7" ht="14.25">
      <c r="A19" s="315" t="s">
        <v>615</v>
      </c>
      <c r="B19" s="336">
        <v>34.107792541</v>
      </c>
      <c r="C19" s="320">
        <v>14.2674123203717</v>
      </c>
      <c r="D19" s="317">
        <f t="shared" si="0"/>
        <v>5</v>
      </c>
      <c r="E19" s="318">
        <f t="shared" si="1"/>
        <v>14.3</v>
      </c>
      <c r="F19" s="317">
        <f t="shared" si="2"/>
        <v>5</v>
      </c>
      <c r="G19" s="319">
        <f t="shared" si="3"/>
        <v>0</v>
      </c>
    </row>
    <row r="20" spans="1:7" ht="14.25">
      <c r="A20" s="315" t="s">
        <v>616</v>
      </c>
      <c r="B20" s="336">
        <v>46.076191839</v>
      </c>
      <c r="C20" s="320">
        <v>12.0282739853468</v>
      </c>
      <c r="D20" s="317">
        <f t="shared" si="0"/>
        <v>12</v>
      </c>
      <c r="E20" s="318">
        <f t="shared" si="1"/>
        <v>12</v>
      </c>
      <c r="F20" s="317">
        <f t="shared" si="2"/>
        <v>12</v>
      </c>
      <c r="G20" s="319">
        <f t="shared" si="3"/>
        <v>0</v>
      </c>
    </row>
    <row r="21" spans="1:7" ht="14.25">
      <c r="A21" s="321" t="s">
        <v>617</v>
      </c>
      <c r="B21" s="336">
        <v>28.57721589</v>
      </c>
      <c r="C21" s="320">
        <v>12.531279107286</v>
      </c>
      <c r="D21" s="317">
        <f t="shared" si="0"/>
        <v>10</v>
      </c>
      <c r="E21" s="318">
        <f t="shared" si="1"/>
        <v>12.5</v>
      </c>
      <c r="F21" s="317">
        <f t="shared" si="2"/>
        <v>10</v>
      </c>
      <c r="G21" s="319">
        <f t="shared" si="3"/>
        <v>0</v>
      </c>
    </row>
    <row r="22" spans="1:4" ht="14.25">
      <c r="A22" s="373" t="s">
        <v>655</v>
      </c>
      <c r="B22" s="338" t="s">
        <v>218</v>
      </c>
      <c r="C22" s="310" t="s">
        <v>618</v>
      </c>
      <c r="D22" s="310" t="s">
        <v>618</v>
      </c>
    </row>
  </sheetData>
  <sheetProtection/>
  <mergeCells count="3">
    <mergeCell ref="A2:D2"/>
    <mergeCell ref="D3:D4"/>
    <mergeCell ref="A1:D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C22"/>
  <sheetViews>
    <sheetView zoomScalePageLayoutView="0" workbookViewId="0" topLeftCell="A1">
      <selection activeCell="G15" sqref="G15"/>
    </sheetView>
  </sheetViews>
  <sheetFormatPr defaultColWidth="7.875" defaultRowHeight="14.25"/>
  <cols>
    <col min="1" max="1" width="11.25390625" style="0" customWidth="1"/>
    <col min="2" max="2" width="13.50390625" style="0" customWidth="1"/>
    <col min="3" max="3" width="9.25390625" style="1" customWidth="1"/>
    <col min="4" max="4" width="10.375" style="1" customWidth="1"/>
    <col min="5" max="5" width="10.625" style="1" customWidth="1"/>
    <col min="6" max="16384" width="7.875" style="1" customWidth="1"/>
  </cols>
  <sheetData>
    <row r="1" spans="1:3" ht="14.25">
      <c r="A1" s="454" t="s">
        <v>387</v>
      </c>
      <c r="B1" s="452"/>
      <c r="C1" s="453"/>
    </row>
    <row r="2" spans="1:3" ht="14.25">
      <c r="A2" s="414" t="s">
        <v>270</v>
      </c>
      <c r="B2" s="455"/>
      <c r="C2" s="455"/>
    </row>
    <row r="3" spans="1:3" ht="14.25">
      <c r="A3" s="6"/>
      <c r="B3" s="6" t="s">
        <v>505</v>
      </c>
      <c r="C3" s="444" t="s">
        <v>249</v>
      </c>
    </row>
    <row r="4" spans="1:3" ht="14.25">
      <c r="A4" s="7"/>
      <c r="B4" s="7" t="s">
        <v>226</v>
      </c>
      <c r="C4" s="445"/>
    </row>
    <row r="5" spans="1:3" ht="14.25">
      <c r="A5" s="6" t="s">
        <v>251</v>
      </c>
      <c r="B5" s="122">
        <v>10.5</v>
      </c>
      <c r="C5" s="93" t="s">
        <v>255</v>
      </c>
    </row>
    <row r="6" spans="1:3" ht="14.25">
      <c r="A6" s="80" t="s">
        <v>252</v>
      </c>
      <c r="B6" s="123">
        <v>10.6</v>
      </c>
      <c r="C6" s="106">
        <f>RANK(B6,($B$6:$B$22))</f>
        <v>13</v>
      </c>
    </row>
    <row r="7" spans="1:3" ht="14.25">
      <c r="A7" s="114" t="s">
        <v>271</v>
      </c>
      <c r="B7" s="123">
        <v>11.3</v>
      </c>
      <c r="C7" s="106">
        <f aca="true" t="shared" si="0" ref="C7:C22">RANK(B7,($B$6:$B$22))</f>
        <v>11</v>
      </c>
    </row>
    <row r="8" spans="1:3" ht="14.25">
      <c r="A8" s="114" t="s">
        <v>272</v>
      </c>
      <c r="B8" s="123">
        <v>13.1</v>
      </c>
      <c r="C8" s="106">
        <f t="shared" si="0"/>
        <v>3</v>
      </c>
    </row>
    <row r="9" spans="1:3" ht="14.25">
      <c r="A9" s="114" t="s">
        <v>273</v>
      </c>
      <c r="B9" s="123">
        <v>8.4</v>
      </c>
      <c r="C9" s="106">
        <f t="shared" si="0"/>
        <v>15</v>
      </c>
    </row>
    <row r="10" spans="1:3" ht="14.25">
      <c r="A10" s="114" t="s">
        <v>274</v>
      </c>
      <c r="B10" s="123">
        <v>12.9</v>
      </c>
      <c r="C10" s="106">
        <f t="shared" si="0"/>
        <v>5</v>
      </c>
    </row>
    <row r="11" spans="1:3" ht="14.25">
      <c r="A11" s="101" t="s">
        <v>253</v>
      </c>
      <c r="B11" s="124">
        <v>11.7</v>
      </c>
      <c r="C11" s="374">
        <f t="shared" si="0"/>
        <v>10</v>
      </c>
    </row>
    <row r="12" spans="1:3" ht="14.25">
      <c r="A12" s="114" t="s">
        <v>275</v>
      </c>
      <c r="B12" s="123">
        <v>13.6</v>
      </c>
      <c r="C12" s="106">
        <f t="shared" si="0"/>
        <v>2</v>
      </c>
    </row>
    <row r="13" spans="1:3" ht="14.25">
      <c r="A13" s="114" t="s">
        <v>276</v>
      </c>
      <c r="B13" s="123">
        <v>11.2</v>
      </c>
      <c r="C13" s="106">
        <f t="shared" si="0"/>
        <v>12</v>
      </c>
    </row>
    <row r="14" spans="1:3" ht="14.25">
      <c r="A14" s="114" t="s">
        <v>277</v>
      </c>
      <c r="B14" s="123">
        <v>8.4</v>
      </c>
      <c r="C14" s="106">
        <f t="shared" si="0"/>
        <v>15</v>
      </c>
    </row>
    <row r="15" spans="1:3" ht="14.25">
      <c r="A15" s="114" t="s">
        <v>278</v>
      </c>
      <c r="B15" s="123">
        <v>9.1</v>
      </c>
      <c r="C15" s="106">
        <f t="shared" si="0"/>
        <v>14</v>
      </c>
    </row>
    <row r="16" spans="1:3" ht="14.25">
      <c r="A16" s="114" t="s">
        <v>279</v>
      </c>
      <c r="B16" s="123">
        <v>13</v>
      </c>
      <c r="C16" s="106">
        <f t="shared" si="0"/>
        <v>4</v>
      </c>
    </row>
    <row r="17" spans="1:3" ht="14.25">
      <c r="A17" s="114" t="s">
        <v>280</v>
      </c>
      <c r="B17" s="123">
        <v>11.9</v>
      </c>
      <c r="C17" s="106">
        <f t="shared" si="0"/>
        <v>9</v>
      </c>
    </row>
    <row r="18" spans="1:3" ht="14.25">
      <c r="A18" s="114" t="s">
        <v>281</v>
      </c>
      <c r="B18" s="123">
        <v>12.7</v>
      </c>
      <c r="C18" s="106">
        <f t="shared" si="0"/>
        <v>7</v>
      </c>
    </row>
    <row r="19" spans="1:3" ht="14.25">
      <c r="A19" s="114" t="s">
        <v>282</v>
      </c>
      <c r="B19" s="123">
        <v>13.8</v>
      </c>
      <c r="C19" s="106">
        <f t="shared" si="0"/>
        <v>1</v>
      </c>
    </row>
    <row r="20" spans="1:3" ht="14.25">
      <c r="A20" s="114" t="s">
        <v>283</v>
      </c>
      <c r="B20" s="123">
        <v>12.5</v>
      </c>
      <c r="C20" s="106">
        <f t="shared" si="0"/>
        <v>8</v>
      </c>
    </row>
    <row r="21" spans="1:3" ht="14.25">
      <c r="A21" s="213" t="s">
        <v>284</v>
      </c>
      <c r="B21" s="217">
        <v>12.8</v>
      </c>
      <c r="C21" s="106">
        <f t="shared" si="0"/>
        <v>6</v>
      </c>
    </row>
    <row r="22" spans="1:3" ht="14.25">
      <c r="A22" s="117" t="s">
        <v>390</v>
      </c>
      <c r="B22" s="218">
        <v>4.9</v>
      </c>
      <c r="C22" s="107">
        <f t="shared" si="0"/>
        <v>17</v>
      </c>
    </row>
  </sheetData>
  <sheetProtection/>
  <mergeCells count="3">
    <mergeCell ref="A1:C1"/>
    <mergeCell ref="A2:C2"/>
    <mergeCell ref="C3:C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4"/>
  <dimension ref="A1:G22"/>
  <sheetViews>
    <sheetView zoomScalePageLayoutView="0" workbookViewId="0" topLeftCell="A1">
      <selection activeCell="I26" sqref="I26"/>
    </sheetView>
  </sheetViews>
  <sheetFormatPr defaultColWidth="7.875" defaultRowHeight="14.25"/>
  <cols>
    <col min="1" max="1" width="10.50390625" style="0" customWidth="1"/>
    <col min="2" max="2" width="9.125" style="0" customWidth="1"/>
    <col min="3" max="3" width="7.875" style="1" customWidth="1"/>
    <col min="4" max="4" width="9.125" style="1" customWidth="1"/>
    <col min="5" max="5" width="9.50390625" style="1" hidden="1" customWidth="1"/>
    <col min="6" max="7" width="7.875" style="1" hidden="1" customWidth="1"/>
    <col min="8" max="16384" width="7.875" style="1" customWidth="1"/>
  </cols>
  <sheetData>
    <row r="1" spans="1:4" ht="13.5" customHeight="1">
      <c r="A1" s="456" t="s">
        <v>381</v>
      </c>
      <c r="B1" s="457"/>
      <c r="C1" s="457"/>
      <c r="D1" s="457"/>
    </row>
    <row r="2" spans="1:4" ht="14.25">
      <c r="A2" s="414" t="s">
        <v>285</v>
      </c>
      <c r="B2" s="414"/>
      <c r="C2" s="414"/>
      <c r="D2" s="414"/>
    </row>
    <row r="3" spans="1:4" ht="14.25">
      <c r="A3" s="6"/>
      <c r="B3" s="173" t="s">
        <v>497</v>
      </c>
      <c r="C3" s="6" t="s">
        <v>248</v>
      </c>
      <c r="D3" s="444" t="s">
        <v>286</v>
      </c>
    </row>
    <row r="4" spans="1:4" ht="14.25">
      <c r="A4" s="55"/>
      <c r="B4" s="112" t="s">
        <v>250</v>
      </c>
      <c r="C4" s="7" t="s">
        <v>226</v>
      </c>
      <c r="D4" s="445"/>
    </row>
    <row r="5" spans="1:7" ht="14.25">
      <c r="A5" s="6" t="s">
        <v>251</v>
      </c>
      <c r="B5" s="126">
        <v>8646.23</v>
      </c>
      <c r="C5" s="89">
        <v>11.566035491848908</v>
      </c>
      <c r="D5" s="93" t="s">
        <v>255</v>
      </c>
      <c r="F5" s="127"/>
      <c r="G5" s="115"/>
    </row>
    <row r="6" spans="1:7" ht="14.25">
      <c r="A6" s="80" t="s">
        <v>391</v>
      </c>
      <c r="B6" s="126">
        <v>3214.8176181498297</v>
      </c>
      <c r="C6" s="90">
        <v>10.5</v>
      </c>
      <c r="D6" s="106">
        <f>RANK(C6,($C$6:$C$22))</f>
        <v>16</v>
      </c>
      <c r="E6" s="196">
        <f>ROUND(C6,1)</f>
        <v>10.5</v>
      </c>
      <c r="F6" s="127">
        <f>RANK(E6,($E$6:$E$22))</f>
        <v>16</v>
      </c>
      <c r="G6" s="106">
        <f>D6-F6</f>
        <v>0</v>
      </c>
    </row>
    <row r="7" spans="1:7" ht="14.25">
      <c r="A7" s="114" t="s">
        <v>287</v>
      </c>
      <c r="B7" s="126">
        <v>379.9673417323124</v>
      </c>
      <c r="C7" s="90">
        <v>12.1</v>
      </c>
      <c r="D7" s="106">
        <f aca="true" t="shared" si="0" ref="D7:D22">RANK(C7,($C$6:$C$22))</f>
        <v>6</v>
      </c>
      <c r="E7" s="196">
        <f aca="true" t="shared" si="1" ref="E7:E20">ROUND(C7,1)</f>
        <v>12.1</v>
      </c>
      <c r="F7" s="127">
        <f aca="true" t="shared" si="2" ref="F7:F22">RANK(E7,($E$6:$E$22))</f>
        <v>6</v>
      </c>
      <c r="G7" s="106">
        <f aca="true" t="shared" si="3" ref="G7:G22">D7-F7</f>
        <v>0</v>
      </c>
    </row>
    <row r="8" spans="1:7" ht="14.25">
      <c r="A8" s="114" t="s">
        <v>288</v>
      </c>
      <c r="B8" s="126">
        <v>428.9995196253666</v>
      </c>
      <c r="C8" s="90">
        <v>11.6</v>
      </c>
      <c r="D8" s="106">
        <f t="shared" si="0"/>
        <v>9</v>
      </c>
      <c r="E8" s="196">
        <f t="shared" si="1"/>
        <v>11.6</v>
      </c>
      <c r="F8" s="127">
        <f t="shared" si="2"/>
        <v>9</v>
      </c>
      <c r="G8" s="106">
        <f t="shared" si="3"/>
        <v>0</v>
      </c>
    </row>
    <row r="9" spans="1:7" ht="14.25">
      <c r="A9" s="114" t="s">
        <v>289</v>
      </c>
      <c r="B9" s="126">
        <v>725.0224719906593</v>
      </c>
      <c r="C9" s="90">
        <v>10.9</v>
      </c>
      <c r="D9" s="106">
        <f t="shared" si="0"/>
        <v>13</v>
      </c>
      <c r="E9" s="196">
        <f t="shared" si="1"/>
        <v>10.9</v>
      </c>
      <c r="F9" s="127">
        <f t="shared" si="2"/>
        <v>13</v>
      </c>
      <c r="G9" s="106">
        <f t="shared" si="3"/>
        <v>0</v>
      </c>
    </row>
    <row r="10" spans="1:7" ht="14.25">
      <c r="A10" s="114" t="s">
        <v>290</v>
      </c>
      <c r="B10" s="126">
        <v>783.7816460839018</v>
      </c>
      <c r="C10" s="90">
        <v>12.5</v>
      </c>
      <c r="D10" s="106">
        <f t="shared" si="0"/>
        <v>2</v>
      </c>
      <c r="E10" s="196">
        <f t="shared" si="1"/>
        <v>12.5</v>
      </c>
      <c r="F10" s="127">
        <f t="shared" si="2"/>
        <v>2</v>
      </c>
      <c r="G10" s="106">
        <f t="shared" si="3"/>
        <v>0</v>
      </c>
    </row>
    <row r="11" spans="1:7" ht="14.25">
      <c r="A11" s="101" t="s">
        <v>253</v>
      </c>
      <c r="B11" s="128">
        <v>180.04234669089357</v>
      </c>
      <c r="C11" s="121">
        <v>13.7</v>
      </c>
      <c r="D11" s="116">
        <f t="shared" si="0"/>
        <v>1</v>
      </c>
      <c r="E11" s="196">
        <f t="shared" si="1"/>
        <v>13.7</v>
      </c>
      <c r="F11" s="127">
        <f t="shared" si="2"/>
        <v>1</v>
      </c>
      <c r="G11" s="106">
        <f t="shared" si="3"/>
        <v>0</v>
      </c>
    </row>
    <row r="12" spans="1:7" ht="14.25">
      <c r="A12" s="114" t="s">
        <v>291</v>
      </c>
      <c r="B12" s="126">
        <v>365.1125546914558</v>
      </c>
      <c r="C12" s="90">
        <v>12.4</v>
      </c>
      <c r="D12" s="106">
        <f t="shared" si="0"/>
        <v>3</v>
      </c>
      <c r="E12" s="196">
        <f t="shared" si="1"/>
        <v>12.4</v>
      </c>
      <c r="F12" s="127">
        <f t="shared" si="2"/>
        <v>3</v>
      </c>
      <c r="G12" s="106">
        <f t="shared" si="3"/>
        <v>0</v>
      </c>
    </row>
    <row r="13" spans="1:7" ht="14.25">
      <c r="A13" s="114" t="s">
        <v>292</v>
      </c>
      <c r="B13" s="126">
        <v>513.3078375007096</v>
      </c>
      <c r="C13" s="90">
        <v>10.6</v>
      </c>
      <c r="D13" s="106">
        <f t="shared" si="0"/>
        <v>14</v>
      </c>
      <c r="E13" s="196">
        <f t="shared" si="1"/>
        <v>10.6</v>
      </c>
      <c r="F13" s="127">
        <f t="shared" si="2"/>
        <v>14</v>
      </c>
      <c r="G13" s="106">
        <f t="shared" si="3"/>
        <v>0</v>
      </c>
    </row>
    <row r="14" spans="1:7" ht="14.25">
      <c r="A14" s="114" t="s">
        <v>293</v>
      </c>
      <c r="B14" s="126">
        <v>605.0523440535138</v>
      </c>
      <c r="C14" s="90">
        <v>10.6</v>
      </c>
      <c r="D14" s="106">
        <f t="shared" si="0"/>
        <v>14</v>
      </c>
      <c r="E14" s="196">
        <f t="shared" si="1"/>
        <v>10.6</v>
      </c>
      <c r="F14" s="127">
        <f t="shared" si="2"/>
        <v>14</v>
      </c>
      <c r="G14" s="106">
        <f t="shared" si="3"/>
        <v>0</v>
      </c>
    </row>
    <row r="15" spans="1:7" ht="14.25">
      <c r="A15" s="114" t="s">
        <v>294</v>
      </c>
      <c r="B15" s="126">
        <v>564.1346977321856</v>
      </c>
      <c r="C15" s="90">
        <v>11.7</v>
      </c>
      <c r="D15" s="106">
        <f t="shared" si="0"/>
        <v>8</v>
      </c>
      <c r="E15" s="196">
        <f t="shared" si="1"/>
        <v>11.7</v>
      </c>
      <c r="F15" s="127">
        <f t="shared" si="2"/>
        <v>8</v>
      </c>
      <c r="G15" s="106">
        <f t="shared" si="3"/>
        <v>0</v>
      </c>
    </row>
    <row r="16" spans="1:7" ht="14.25">
      <c r="A16" s="114" t="s">
        <v>295</v>
      </c>
      <c r="B16" s="126">
        <v>262.3419225599315</v>
      </c>
      <c r="C16" s="90">
        <v>11.9</v>
      </c>
      <c r="D16" s="106">
        <f t="shared" si="0"/>
        <v>7</v>
      </c>
      <c r="E16" s="196">
        <f t="shared" si="1"/>
        <v>11.9</v>
      </c>
      <c r="F16" s="127">
        <f t="shared" si="2"/>
        <v>7</v>
      </c>
      <c r="G16" s="106">
        <f t="shared" si="3"/>
        <v>0</v>
      </c>
    </row>
    <row r="17" spans="1:7" ht="14.25">
      <c r="A17" s="114" t="s">
        <v>296</v>
      </c>
      <c r="B17" s="126">
        <v>255.49849803737925</v>
      </c>
      <c r="C17" s="90">
        <v>11.4</v>
      </c>
      <c r="D17" s="106">
        <f t="shared" si="0"/>
        <v>11</v>
      </c>
      <c r="E17" s="196">
        <f t="shared" si="1"/>
        <v>11.4</v>
      </c>
      <c r="F17" s="127">
        <f t="shared" si="2"/>
        <v>11</v>
      </c>
      <c r="G17" s="106">
        <f t="shared" si="3"/>
        <v>0</v>
      </c>
    </row>
    <row r="18" spans="1:7" ht="14.25">
      <c r="A18" s="114" t="s">
        <v>297</v>
      </c>
      <c r="B18" s="126">
        <v>291.4597849730128</v>
      </c>
      <c r="C18" s="90">
        <v>11.4</v>
      </c>
      <c r="D18" s="106">
        <f t="shared" si="0"/>
        <v>11</v>
      </c>
      <c r="E18" s="196">
        <f t="shared" si="1"/>
        <v>11.4</v>
      </c>
      <c r="F18" s="127">
        <f t="shared" si="2"/>
        <v>11</v>
      </c>
      <c r="G18" s="106">
        <f t="shared" si="3"/>
        <v>0</v>
      </c>
    </row>
    <row r="19" spans="1:7" ht="14.25">
      <c r="A19" s="114" t="s">
        <v>298</v>
      </c>
      <c r="B19" s="126">
        <v>176.38374485326557</v>
      </c>
      <c r="C19" s="90">
        <v>12.3</v>
      </c>
      <c r="D19" s="106">
        <f t="shared" si="0"/>
        <v>4</v>
      </c>
      <c r="E19" s="196">
        <f t="shared" si="1"/>
        <v>12.3</v>
      </c>
      <c r="F19" s="127">
        <f t="shared" si="2"/>
        <v>4</v>
      </c>
      <c r="G19" s="106">
        <f t="shared" si="3"/>
        <v>0</v>
      </c>
    </row>
    <row r="20" spans="1:7" ht="14.25">
      <c r="A20" s="114" t="s">
        <v>299</v>
      </c>
      <c r="B20" s="126">
        <v>122.18744875823928</v>
      </c>
      <c r="C20" s="90">
        <v>12.2</v>
      </c>
      <c r="D20" s="106">
        <f t="shared" si="0"/>
        <v>5</v>
      </c>
      <c r="E20" s="196">
        <f t="shared" si="1"/>
        <v>12.2</v>
      </c>
      <c r="F20" s="127">
        <f t="shared" si="2"/>
        <v>5</v>
      </c>
      <c r="G20" s="106">
        <f t="shared" si="3"/>
        <v>0</v>
      </c>
    </row>
    <row r="21" spans="1:7" ht="14.25">
      <c r="A21" s="213" t="s">
        <v>300</v>
      </c>
      <c r="B21" s="219">
        <v>168.2831553779654</v>
      </c>
      <c r="C21" s="211">
        <v>11.6</v>
      </c>
      <c r="D21" s="106">
        <f t="shared" si="0"/>
        <v>9</v>
      </c>
      <c r="E21" s="196">
        <f>ROUND(C21,1)</f>
        <v>11.6</v>
      </c>
      <c r="F21" s="127">
        <f t="shared" si="2"/>
        <v>9</v>
      </c>
      <c r="G21" s="106">
        <f t="shared" si="3"/>
        <v>0</v>
      </c>
    </row>
    <row r="22" spans="1:7" ht="14.25">
      <c r="A22" s="117" t="s">
        <v>390</v>
      </c>
      <c r="B22" s="221">
        <v>8.581859455701856</v>
      </c>
      <c r="C22" s="220">
        <v>10.4</v>
      </c>
      <c r="D22" s="107">
        <f t="shared" si="0"/>
        <v>17</v>
      </c>
      <c r="E22" s="196">
        <f>ROUND(C22,1)</f>
        <v>10.4</v>
      </c>
      <c r="F22" s="127">
        <f t="shared" si="2"/>
        <v>17</v>
      </c>
      <c r="G22" s="106">
        <f t="shared" si="3"/>
        <v>0</v>
      </c>
    </row>
  </sheetData>
  <sheetProtection/>
  <mergeCells count="3">
    <mergeCell ref="A1:D1"/>
    <mergeCell ref="A2:D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" width="11.875" style="0" customWidth="1"/>
    <col min="2" max="2" width="11.125" style="0" customWidth="1"/>
    <col min="3" max="3" width="10.25390625" style="0" customWidth="1"/>
    <col min="5" max="7" width="9.00390625" style="0" hidden="1" customWidth="1"/>
  </cols>
  <sheetData>
    <row r="1" spans="1:4" ht="14.25">
      <c r="A1" s="456" t="s">
        <v>388</v>
      </c>
      <c r="B1" s="457"/>
      <c r="C1" s="457"/>
      <c r="D1" s="457"/>
    </row>
    <row r="2" spans="1:4" ht="14.25">
      <c r="A2" s="460" t="s">
        <v>357</v>
      </c>
      <c r="B2" s="461"/>
      <c r="C2" s="461"/>
      <c r="D2" s="462"/>
    </row>
    <row r="3" spans="1:4" ht="14.25">
      <c r="A3" s="458" t="s">
        <v>79</v>
      </c>
      <c r="B3" s="204" t="s">
        <v>495</v>
      </c>
      <c r="C3" s="6" t="s">
        <v>248</v>
      </c>
      <c r="D3" s="444" t="s">
        <v>286</v>
      </c>
    </row>
    <row r="4" spans="1:4" ht="14.25">
      <c r="A4" s="459"/>
      <c r="B4" s="205" t="s">
        <v>359</v>
      </c>
      <c r="C4" s="205" t="s">
        <v>358</v>
      </c>
      <c r="D4" s="445"/>
    </row>
    <row r="5" spans="1:4" ht="14.25">
      <c r="A5" s="6" t="s">
        <v>411</v>
      </c>
      <c r="B5" s="182">
        <v>3387.79</v>
      </c>
      <c r="C5" s="183">
        <v>14.5</v>
      </c>
      <c r="D5" s="180" t="s">
        <v>218</v>
      </c>
    </row>
    <row r="6" spans="1:7" ht="14.25">
      <c r="A6" s="80" t="s">
        <v>410</v>
      </c>
      <c r="B6" s="184">
        <v>1784.35745</v>
      </c>
      <c r="C6" s="185">
        <v>16.14022098670773</v>
      </c>
      <c r="D6" s="181">
        <f>RANK(C6,($C$6:$C$22))</f>
        <v>7</v>
      </c>
      <c r="E6" s="197">
        <f>ROUND(C6,1)</f>
        <v>16.1</v>
      </c>
      <c r="F6">
        <f>RANK(E6,($E$6:$E$22))</f>
        <v>7</v>
      </c>
      <c r="G6" s="198">
        <f>D6-F6</f>
        <v>0</v>
      </c>
    </row>
    <row r="7" spans="1:7" ht="14.25">
      <c r="A7" s="231" t="s">
        <v>393</v>
      </c>
      <c r="B7" s="184">
        <v>103.426979</v>
      </c>
      <c r="C7" s="185">
        <v>13.750208551806352</v>
      </c>
      <c r="D7" s="181">
        <f aca="true" t="shared" si="0" ref="D7:D20">RANK(C7,($C$6:$C$22))</f>
        <v>10</v>
      </c>
      <c r="E7" s="197">
        <f aca="true" t="shared" si="1" ref="E7:E22">ROUND(C7,1)</f>
        <v>13.8</v>
      </c>
      <c r="F7">
        <f aca="true" t="shared" si="2" ref="F7:F22">RANK(E7,($E$6:$E$22))</f>
        <v>10</v>
      </c>
      <c r="G7" s="198">
        <f aca="true" t="shared" si="3" ref="G7:G22">D7-F7</f>
        <v>0</v>
      </c>
    </row>
    <row r="8" spans="1:7" ht="14.25">
      <c r="A8" s="231" t="s">
        <v>394</v>
      </c>
      <c r="B8" s="184">
        <v>100.10205</v>
      </c>
      <c r="C8" s="185">
        <v>16.48187174831253</v>
      </c>
      <c r="D8" s="181">
        <f t="shared" si="0"/>
        <v>5</v>
      </c>
      <c r="E8" s="197">
        <f t="shared" si="1"/>
        <v>16.5</v>
      </c>
      <c r="F8">
        <f t="shared" si="2"/>
        <v>5</v>
      </c>
      <c r="G8" s="198">
        <f t="shared" si="3"/>
        <v>0</v>
      </c>
    </row>
    <row r="9" spans="1:7" ht="14.25">
      <c r="A9" s="231" t="s">
        <v>395</v>
      </c>
      <c r="B9" s="184">
        <v>201.7004</v>
      </c>
      <c r="C9" s="185">
        <v>8.474813268535408</v>
      </c>
      <c r="D9" s="181">
        <f t="shared" si="0"/>
        <v>17</v>
      </c>
      <c r="E9" s="197">
        <f t="shared" si="1"/>
        <v>8.5</v>
      </c>
      <c r="F9">
        <f t="shared" si="2"/>
        <v>17</v>
      </c>
      <c r="G9" s="198">
        <f t="shared" si="3"/>
        <v>0</v>
      </c>
    </row>
    <row r="10" spans="1:7" ht="14.25">
      <c r="A10" s="231" t="s">
        <v>396</v>
      </c>
      <c r="B10" s="184">
        <v>271.06465</v>
      </c>
      <c r="C10" s="185">
        <v>11.581059948372108</v>
      </c>
      <c r="D10" s="181">
        <f t="shared" si="0"/>
        <v>14</v>
      </c>
      <c r="E10" s="197">
        <f t="shared" si="1"/>
        <v>11.6</v>
      </c>
      <c r="F10">
        <f t="shared" si="2"/>
        <v>14</v>
      </c>
      <c r="G10" s="198">
        <f t="shared" si="3"/>
        <v>0</v>
      </c>
    </row>
    <row r="11" spans="1:7" ht="14.25">
      <c r="A11" s="232" t="s">
        <v>398</v>
      </c>
      <c r="B11" s="192">
        <v>46.1538</v>
      </c>
      <c r="C11" s="193">
        <v>20.66905021798382</v>
      </c>
      <c r="D11" s="375">
        <f t="shared" si="0"/>
        <v>4</v>
      </c>
      <c r="E11" s="197">
        <f t="shared" si="1"/>
        <v>20.7</v>
      </c>
      <c r="F11">
        <f t="shared" si="2"/>
        <v>4</v>
      </c>
      <c r="G11" s="198">
        <f t="shared" si="3"/>
        <v>0</v>
      </c>
    </row>
    <row r="12" spans="1:7" ht="14.25">
      <c r="A12" s="231" t="s">
        <v>399</v>
      </c>
      <c r="B12" s="184">
        <v>141.359</v>
      </c>
      <c r="C12" s="185">
        <v>23.4251956472578</v>
      </c>
      <c r="D12" s="181">
        <f t="shared" si="0"/>
        <v>1</v>
      </c>
      <c r="E12" s="197">
        <f t="shared" si="1"/>
        <v>23.4</v>
      </c>
      <c r="F12">
        <f t="shared" si="2"/>
        <v>1</v>
      </c>
      <c r="G12" s="198">
        <f t="shared" si="3"/>
        <v>0</v>
      </c>
    </row>
    <row r="13" spans="1:7" ht="14.25">
      <c r="A13" s="231" t="s">
        <v>400</v>
      </c>
      <c r="B13" s="184">
        <v>128.835873</v>
      </c>
      <c r="C13" s="185">
        <v>12.085302849330294</v>
      </c>
      <c r="D13" s="181">
        <f t="shared" si="0"/>
        <v>13</v>
      </c>
      <c r="E13" s="197">
        <f t="shared" si="1"/>
        <v>12.1</v>
      </c>
      <c r="F13">
        <f t="shared" si="2"/>
        <v>13</v>
      </c>
      <c r="G13" s="198">
        <f t="shared" si="3"/>
        <v>0</v>
      </c>
    </row>
    <row r="14" spans="1:7" ht="14.25">
      <c r="A14" s="231" t="s">
        <v>401</v>
      </c>
      <c r="B14" s="184">
        <v>122.49835</v>
      </c>
      <c r="C14" s="185">
        <v>21.574746649702202</v>
      </c>
      <c r="D14" s="181">
        <f t="shared" si="0"/>
        <v>3</v>
      </c>
      <c r="E14" s="197">
        <f t="shared" si="1"/>
        <v>21.6</v>
      </c>
      <c r="F14">
        <f t="shared" si="2"/>
        <v>3</v>
      </c>
      <c r="G14" s="198">
        <f t="shared" si="3"/>
        <v>0</v>
      </c>
    </row>
    <row r="15" spans="1:7" ht="14.25">
      <c r="A15" s="231" t="s">
        <v>402</v>
      </c>
      <c r="B15" s="184">
        <v>121.98695</v>
      </c>
      <c r="C15" s="185">
        <v>12.666396977262039</v>
      </c>
      <c r="D15" s="181">
        <f t="shared" si="0"/>
        <v>11</v>
      </c>
      <c r="E15" s="197">
        <f t="shared" si="1"/>
        <v>12.7</v>
      </c>
      <c r="F15">
        <f t="shared" si="2"/>
        <v>11</v>
      </c>
      <c r="G15" s="198">
        <f t="shared" si="3"/>
        <v>0</v>
      </c>
    </row>
    <row r="16" spans="1:7" ht="14.25">
      <c r="A16" s="231" t="s">
        <v>403</v>
      </c>
      <c r="B16" s="184">
        <v>77.92585</v>
      </c>
      <c r="C16" s="185">
        <v>16.03664826976614</v>
      </c>
      <c r="D16" s="181">
        <f t="shared" si="0"/>
        <v>8</v>
      </c>
      <c r="E16" s="197">
        <f t="shared" si="1"/>
        <v>16</v>
      </c>
      <c r="F16">
        <f t="shared" si="2"/>
        <v>8</v>
      </c>
      <c r="G16" s="198">
        <f t="shared" si="3"/>
        <v>0</v>
      </c>
    </row>
    <row r="17" spans="1:7" ht="14.25">
      <c r="A17" s="231" t="s">
        <v>404</v>
      </c>
      <c r="B17" s="184">
        <v>46.35175</v>
      </c>
      <c r="C17" s="185">
        <v>12.403439148627626</v>
      </c>
      <c r="D17" s="181">
        <f t="shared" si="0"/>
        <v>12</v>
      </c>
      <c r="E17" s="197">
        <f t="shared" si="1"/>
        <v>12.4</v>
      </c>
      <c r="F17">
        <f t="shared" si="2"/>
        <v>12</v>
      </c>
      <c r="G17" s="198">
        <f t="shared" si="3"/>
        <v>0</v>
      </c>
    </row>
    <row r="18" spans="1:7" ht="14.25">
      <c r="A18" s="231" t="s">
        <v>405</v>
      </c>
      <c r="B18" s="184">
        <v>100.3733</v>
      </c>
      <c r="C18" s="185">
        <v>10.804061982882619</v>
      </c>
      <c r="D18" s="181">
        <f t="shared" si="0"/>
        <v>16</v>
      </c>
      <c r="E18" s="197">
        <f t="shared" si="1"/>
        <v>10.8</v>
      </c>
      <c r="F18">
        <f t="shared" si="2"/>
        <v>16</v>
      </c>
      <c r="G18" s="198">
        <f t="shared" si="3"/>
        <v>0</v>
      </c>
    </row>
    <row r="19" spans="1:7" ht="14.25">
      <c r="A19" s="231" t="s">
        <v>406</v>
      </c>
      <c r="B19" s="184">
        <v>31.14865</v>
      </c>
      <c r="C19" s="185">
        <v>15.123823533216418</v>
      </c>
      <c r="D19" s="181">
        <f t="shared" si="0"/>
        <v>9</v>
      </c>
      <c r="E19" s="197">
        <f t="shared" si="1"/>
        <v>15.1</v>
      </c>
      <c r="F19">
        <f t="shared" si="2"/>
        <v>9</v>
      </c>
      <c r="G19" s="198">
        <f t="shared" si="3"/>
        <v>0</v>
      </c>
    </row>
    <row r="20" spans="1:7" ht="14.25">
      <c r="A20" s="231" t="s">
        <v>407</v>
      </c>
      <c r="B20" s="184">
        <v>21.12285</v>
      </c>
      <c r="C20" s="185">
        <v>16.225971789291815</v>
      </c>
      <c r="D20" s="181">
        <f t="shared" si="0"/>
        <v>6</v>
      </c>
      <c r="E20" s="197">
        <f t="shared" si="1"/>
        <v>16.2</v>
      </c>
      <c r="F20">
        <f t="shared" si="2"/>
        <v>6</v>
      </c>
      <c r="G20" s="198">
        <f t="shared" si="3"/>
        <v>0</v>
      </c>
    </row>
    <row r="21" spans="1:7" ht="14.25">
      <c r="A21" s="231" t="s">
        <v>408</v>
      </c>
      <c r="B21" s="184">
        <v>17.67505</v>
      </c>
      <c r="C21" s="185">
        <v>21.93347659470255</v>
      </c>
      <c r="D21" s="181">
        <f>RANK(C21,($C$6:$C$22))</f>
        <v>2</v>
      </c>
      <c r="E21" s="197">
        <f t="shared" si="1"/>
        <v>21.9</v>
      </c>
      <c r="F21">
        <f t="shared" si="2"/>
        <v>2</v>
      </c>
      <c r="G21" s="198">
        <f t="shared" si="3"/>
        <v>0</v>
      </c>
    </row>
    <row r="22" spans="1:7" ht="14.25">
      <c r="A22" s="233" t="s">
        <v>409</v>
      </c>
      <c r="B22" s="186">
        <v>3.8301230000000004</v>
      </c>
      <c r="C22" s="65">
        <v>11.499606998340672</v>
      </c>
      <c r="D22" s="107">
        <f>RANK(C22,($C$6:$C$22))</f>
        <v>15</v>
      </c>
      <c r="E22" s="197">
        <f t="shared" si="1"/>
        <v>11.5</v>
      </c>
      <c r="F22">
        <f t="shared" si="2"/>
        <v>15</v>
      </c>
      <c r="G22" s="198">
        <f t="shared" si="3"/>
        <v>0</v>
      </c>
    </row>
  </sheetData>
  <sheetProtection/>
  <mergeCells count="4">
    <mergeCell ref="A3:A4"/>
    <mergeCell ref="A1:D1"/>
    <mergeCell ref="D3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zoomScalePageLayoutView="0" workbookViewId="0" topLeftCell="A1">
      <selection activeCell="K20" sqref="K20"/>
    </sheetView>
  </sheetViews>
  <sheetFormatPr defaultColWidth="7.875" defaultRowHeight="14.25"/>
  <cols>
    <col min="1" max="1" width="10.25390625" style="1" customWidth="1"/>
    <col min="2" max="2" width="10.125" style="0" customWidth="1"/>
    <col min="3" max="3" width="8.50390625" style="0" customWidth="1"/>
    <col min="4" max="4" width="8.375" style="0" customWidth="1"/>
    <col min="5" max="7" width="7.875" style="1" hidden="1" customWidth="1"/>
    <col min="8" max="16384" width="7.875" style="1" customWidth="1"/>
  </cols>
  <sheetData>
    <row r="1" spans="1:4" ht="14.25">
      <c r="A1" s="456" t="s">
        <v>448</v>
      </c>
      <c r="B1" s="457"/>
      <c r="C1" s="457"/>
      <c r="D1" s="457"/>
    </row>
    <row r="2" spans="1:4" ht="15" customHeight="1">
      <c r="A2" s="85" t="s">
        <v>301</v>
      </c>
      <c r="B2" s="85"/>
      <c r="C2" s="85"/>
      <c r="D2" s="130"/>
    </row>
    <row r="3" spans="1:4" ht="13.5" customHeight="1">
      <c r="A3" s="6"/>
      <c r="B3" s="173" t="s">
        <v>497</v>
      </c>
      <c r="C3" s="6" t="s">
        <v>248</v>
      </c>
      <c r="D3" s="444" t="s">
        <v>249</v>
      </c>
    </row>
    <row r="4" spans="1:4" ht="14.25">
      <c r="A4" s="55"/>
      <c r="B4" s="112" t="s">
        <v>250</v>
      </c>
      <c r="C4" s="131" t="s">
        <v>302</v>
      </c>
      <c r="D4" s="445"/>
    </row>
    <row r="5" spans="1:4" ht="14.25" customHeight="1">
      <c r="A5" s="206" t="s">
        <v>411</v>
      </c>
      <c r="B5" s="93">
        <v>1919.492</v>
      </c>
      <c r="C5" s="30">
        <v>12.53740513869215</v>
      </c>
      <c r="D5" s="93" t="s">
        <v>255</v>
      </c>
    </row>
    <row r="6" spans="1:7" ht="14.25" customHeight="1">
      <c r="A6" s="80" t="s">
        <v>252</v>
      </c>
      <c r="B6" s="94">
        <v>927.2094</v>
      </c>
      <c r="C6" s="10">
        <v>16.412692370274982</v>
      </c>
      <c r="D6" s="132">
        <f>RANK(C6,($C$6:$C$22))</f>
        <v>6</v>
      </c>
      <c r="E6" s="149">
        <f>ROUND(C6,1)</f>
        <v>16.4</v>
      </c>
      <c r="F6" s="1">
        <f>RANK(E6,($E$6:$E$22))</f>
        <v>6</v>
      </c>
      <c r="G6" s="70">
        <f>D6-F6</f>
        <v>0</v>
      </c>
    </row>
    <row r="7" spans="1:7" ht="14.25" customHeight="1">
      <c r="A7" s="114" t="s">
        <v>303</v>
      </c>
      <c r="B7" s="94">
        <v>63.7924</v>
      </c>
      <c r="C7" s="10">
        <v>8.803192850198698</v>
      </c>
      <c r="D7" s="132">
        <f aca="true" t="shared" si="0" ref="D7:D18">RANK(C7,($C$6:$C$22))</f>
        <v>13</v>
      </c>
      <c r="E7" s="149">
        <f aca="true" t="shared" si="1" ref="E7:E22">ROUND(C7,1)</f>
        <v>8.8</v>
      </c>
      <c r="F7" s="1">
        <f aca="true" t="shared" si="2" ref="F7:F22">RANK(E7,($E$6:$E$22))</f>
        <v>13</v>
      </c>
      <c r="G7" s="70">
        <f aca="true" t="shared" si="3" ref="G7:G22">D7-F7</f>
        <v>0</v>
      </c>
    </row>
    <row r="8" spans="1:7" ht="14.25" customHeight="1">
      <c r="A8" s="114" t="s">
        <v>304</v>
      </c>
      <c r="B8" s="94">
        <v>62.5731</v>
      </c>
      <c r="C8" s="10">
        <v>14.975258667734835</v>
      </c>
      <c r="D8" s="132">
        <v>8</v>
      </c>
      <c r="E8" s="149">
        <f t="shared" si="1"/>
        <v>15</v>
      </c>
      <c r="F8" s="1">
        <f t="shared" si="2"/>
        <v>8</v>
      </c>
      <c r="G8" s="70">
        <f t="shared" si="3"/>
        <v>0</v>
      </c>
    </row>
    <row r="9" spans="1:7" ht="14.25" customHeight="1">
      <c r="A9" s="114" t="s">
        <v>305</v>
      </c>
      <c r="B9" s="94">
        <v>129.4407</v>
      </c>
      <c r="C9" s="10">
        <v>3.0208897919616504</v>
      </c>
      <c r="D9" s="132">
        <f t="shared" si="0"/>
        <v>17</v>
      </c>
      <c r="E9" s="149">
        <f t="shared" si="1"/>
        <v>3</v>
      </c>
      <c r="F9" s="1">
        <f t="shared" si="2"/>
        <v>17</v>
      </c>
      <c r="G9" s="70">
        <f t="shared" si="3"/>
        <v>0</v>
      </c>
    </row>
    <row r="10" spans="1:7" ht="14.25" customHeight="1">
      <c r="A10" s="114" t="s">
        <v>306</v>
      </c>
      <c r="B10" s="94">
        <v>165.4491</v>
      </c>
      <c r="C10" s="10">
        <v>8.213193905755574</v>
      </c>
      <c r="D10" s="132">
        <f t="shared" si="0"/>
        <v>16</v>
      </c>
      <c r="E10" s="149">
        <f t="shared" si="1"/>
        <v>8.2</v>
      </c>
      <c r="F10" s="1">
        <f t="shared" si="2"/>
        <v>16</v>
      </c>
      <c r="G10" s="70">
        <f t="shared" si="3"/>
        <v>0</v>
      </c>
    </row>
    <row r="11" spans="1:7" ht="14.25" customHeight="1">
      <c r="A11" s="234" t="s">
        <v>412</v>
      </c>
      <c r="B11" s="133">
        <v>31.4736</v>
      </c>
      <c r="C11" s="115">
        <v>16.994401861585473</v>
      </c>
      <c r="D11" s="376">
        <f t="shared" si="0"/>
        <v>2</v>
      </c>
      <c r="E11" s="149">
        <f t="shared" si="1"/>
        <v>17</v>
      </c>
      <c r="F11" s="1">
        <f t="shared" si="2"/>
        <v>2</v>
      </c>
      <c r="G11" s="70">
        <f t="shared" si="3"/>
        <v>0</v>
      </c>
    </row>
    <row r="12" spans="1:7" ht="14.25" customHeight="1">
      <c r="A12" s="114" t="s">
        <v>307</v>
      </c>
      <c r="B12" s="94">
        <v>67.5745</v>
      </c>
      <c r="C12" s="10">
        <v>16.954808293078884</v>
      </c>
      <c r="D12" s="132">
        <v>2</v>
      </c>
      <c r="E12" s="149">
        <f t="shared" si="1"/>
        <v>17</v>
      </c>
      <c r="F12" s="1">
        <f t="shared" si="2"/>
        <v>2</v>
      </c>
      <c r="G12" s="70">
        <f t="shared" si="3"/>
        <v>0</v>
      </c>
    </row>
    <row r="13" spans="1:7" s="2" customFormat="1" ht="14.25" customHeight="1">
      <c r="A13" s="114" t="s">
        <v>308</v>
      </c>
      <c r="B13" s="94">
        <v>83.6256</v>
      </c>
      <c r="C13" s="10">
        <v>12.744750412888877</v>
      </c>
      <c r="D13" s="132">
        <f t="shared" si="0"/>
        <v>11</v>
      </c>
      <c r="E13" s="149">
        <f t="shared" si="1"/>
        <v>12.7</v>
      </c>
      <c r="F13" s="1">
        <f t="shared" si="2"/>
        <v>11</v>
      </c>
      <c r="G13" s="70">
        <f t="shared" si="3"/>
        <v>0</v>
      </c>
    </row>
    <row r="14" spans="1:7" ht="14.25" customHeight="1">
      <c r="A14" s="114" t="s">
        <v>309</v>
      </c>
      <c r="B14" s="94">
        <v>78.6737</v>
      </c>
      <c r="C14" s="10">
        <v>21.773849030436608</v>
      </c>
      <c r="D14" s="132">
        <f t="shared" si="0"/>
        <v>1</v>
      </c>
      <c r="E14" s="149">
        <f t="shared" si="1"/>
        <v>21.8</v>
      </c>
      <c r="F14" s="1">
        <f t="shared" si="2"/>
        <v>1</v>
      </c>
      <c r="G14" s="70">
        <f t="shared" si="3"/>
        <v>0</v>
      </c>
    </row>
    <row r="15" spans="1:7" ht="14.25" customHeight="1">
      <c r="A15" s="114" t="s">
        <v>310</v>
      </c>
      <c r="B15" s="94">
        <v>78.5279</v>
      </c>
      <c r="C15" s="10">
        <v>8.596395880611297</v>
      </c>
      <c r="D15" s="132">
        <f t="shared" si="0"/>
        <v>14</v>
      </c>
      <c r="E15" s="149">
        <f t="shared" si="1"/>
        <v>8.6</v>
      </c>
      <c r="F15" s="1">
        <f t="shared" si="2"/>
        <v>14</v>
      </c>
      <c r="G15" s="70">
        <f t="shared" si="3"/>
        <v>0</v>
      </c>
    </row>
    <row r="16" spans="1:7" ht="14.25" customHeight="1">
      <c r="A16" s="114" t="s">
        <v>311</v>
      </c>
      <c r="B16" s="94">
        <v>51.4717</v>
      </c>
      <c r="C16" s="10">
        <v>15.020558659217883</v>
      </c>
      <c r="D16" s="132">
        <f t="shared" si="0"/>
        <v>8</v>
      </c>
      <c r="E16" s="149">
        <f t="shared" si="1"/>
        <v>15</v>
      </c>
      <c r="F16" s="1">
        <f t="shared" si="2"/>
        <v>8</v>
      </c>
      <c r="G16" s="70">
        <f t="shared" si="3"/>
        <v>0</v>
      </c>
    </row>
    <row r="17" spans="1:7" ht="14.25" customHeight="1">
      <c r="A17" s="114" t="s">
        <v>312</v>
      </c>
      <c r="B17" s="94">
        <v>27.3293</v>
      </c>
      <c r="C17" s="10">
        <v>11.21633005196739</v>
      </c>
      <c r="D17" s="132">
        <f t="shared" si="0"/>
        <v>12</v>
      </c>
      <c r="E17" s="149">
        <f t="shared" si="1"/>
        <v>11.2</v>
      </c>
      <c r="F17" s="1">
        <f t="shared" si="2"/>
        <v>12</v>
      </c>
      <c r="G17" s="70">
        <f t="shared" si="3"/>
        <v>0</v>
      </c>
    </row>
    <row r="18" spans="1:7" ht="14.25" customHeight="1">
      <c r="A18" s="114" t="s">
        <v>313</v>
      </c>
      <c r="B18" s="94">
        <v>42.3593</v>
      </c>
      <c r="C18" s="10">
        <v>8.343841359077786</v>
      </c>
      <c r="D18" s="132">
        <f t="shared" si="0"/>
        <v>15</v>
      </c>
      <c r="E18" s="149">
        <f t="shared" si="1"/>
        <v>8.3</v>
      </c>
      <c r="F18" s="1">
        <f t="shared" si="2"/>
        <v>15</v>
      </c>
      <c r="G18" s="70">
        <f t="shared" si="3"/>
        <v>0</v>
      </c>
    </row>
    <row r="19" spans="1:7" ht="14.25" customHeight="1">
      <c r="A19" s="114" t="s">
        <v>314</v>
      </c>
      <c r="B19" s="94">
        <v>20.4437</v>
      </c>
      <c r="C19" s="10">
        <v>16.726427698667365</v>
      </c>
      <c r="D19" s="132">
        <f>RANK(C19,($C$6:$C$22))</f>
        <v>5</v>
      </c>
      <c r="E19" s="149">
        <f t="shared" si="1"/>
        <v>16.7</v>
      </c>
      <c r="F19" s="1">
        <f t="shared" si="2"/>
        <v>5</v>
      </c>
      <c r="G19" s="70">
        <f t="shared" si="3"/>
        <v>0</v>
      </c>
    </row>
    <row r="20" spans="1:7" ht="14.25" customHeight="1">
      <c r="A20" s="114" t="s">
        <v>315</v>
      </c>
      <c r="B20" s="94">
        <v>13.8392</v>
      </c>
      <c r="C20" s="10">
        <v>14.660679221521661</v>
      </c>
      <c r="D20" s="132">
        <f>RANK(C20,($C$6:$C$22))</f>
        <v>10</v>
      </c>
      <c r="E20" s="149">
        <f t="shared" si="1"/>
        <v>14.7</v>
      </c>
      <c r="F20" s="1">
        <f t="shared" si="2"/>
        <v>10</v>
      </c>
      <c r="G20" s="70">
        <f t="shared" si="3"/>
        <v>0</v>
      </c>
    </row>
    <row r="21" spans="1:7" ht="14.25" customHeight="1">
      <c r="A21" s="213" t="s">
        <v>316</v>
      </c>
      <c r="B21" s="214">
        <v>12.0824</v>
      </c>
      <c r="C21" s="215">
        <v>16.8861070533719</v>
      </c>
      <c r="D21" s="132">
        <f>RANK(C21,($C$6:$C$22))</f>
        <v>4</v>
      </c>
      <c r="E21" s="149">
        <f t="shared" si="1"/>
        <v>16.9</v>
      </c>
      <c r="F21" s="1">
        <f t="shared" si="2"/>
        <v>4</v>
      </c>
      <c r="G21" s="70">
        <f t="shared" si="3"/>
        <v>0</v>
      </c>
    </row>
    <row r="22" spans="1:7" ht="14.25" customHeight="1">
      <c r="A22" s="222" t="s">
        <v>397</v>
      </c>
      <c r="B22" s="216">
        <v>2.7264</v>
      </c>
      <c r="C22" s="28">
        <v>15.232459847844467</v>
      </c>
      <c r="D22" s="135">
        <f>RANK(C22,($C$6:$C$22))</f>
        <v>7</v>
      </c>
      <c r="E22" s="149">
        <f t="shared" si="1"/>
        <v>15.2</v>
      </c>
      <c r="F22" s="1">
        <f t="shared" si="2"/>
        <v>7</v>
      </c>
      <c r="G22" s="70">
        <f t="shared" si="3"/>
        <v>0</v>
      </c>
    </row>
  </sheetData>
  <sheetProtection/>
  <mergeCells count="2">
    <mergeCell ref="A1:D1"/>
    <mergeCell ref="D3:D4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6"/>
  <dimension ref="A1:G22"/>
  <sheetViews>
    <sheetView zoomScalePageLayoutView="0" workbookViewId="0" topLeftCell="A1">
      <selection activeCell="A17" sqref="A17"/>
    </sheetView>
  </sheetViews>
  <sheetFormatPr defaultColWidth="7.875" defaultRowHeight="14.25"/>
  <cols>
    <col min="1" max="1" width="14.00390625" style="0" customWidth="1"/>
    <col min="2" max="2" width="11.125" style="0" customWidth="1"/>
    <col min="3" max="4" width="7.875" style="1" customWidth="1"/>
    <col min="5" max="7" width="7.875" style="1" hidden="1" customWidth="1"/>
    <col min="8" max="16384" width="7.875" style="1" customWidth="1"/>
  </cols>
  <sheetData>
    <row r="1" spans="1:4" ht="14.25">
      <c r="A1" s="456" t="s">
        <v>619</v>
      </c>
      <c r="B1" s="457"/>
      <c r="C1" s="457"/>
      <c r="D1" s="457"/>
    </row>
    <row r="2" spans="1:4" ht="14.25">
      <c r="A2" s="463" t="s">
        <v>344</v>
      </c>
      <c r="B2" s="463"/>
      <c r="C2" s="463"/>
      <c r="D2" s="71"/>
    </row>
    <row r="3" spans="1:4" ht="14.25" customHeight="1">
      <c r="A3" s="136"/>
      <c r="B3" s="169" t="s">
        <v>497</v>
      </c>
      <c r="C3" s="22" t="s">
        <v>317</v>
      </c>
      <c r="D3" s="444" t="s">
        <v>249</v>
      </c>
    </row>
    <row r="4" spans="1:4" ht="14.25" customHeight="1">
      <c r="A4" s="137"/>
      <c r="B4" s="131" t="s">
        <v>318</v>
      </c>
      <c r="C4" s="7" t="s">
        <v>24</v>
      </c>
      <c r="D4" s="445"/>
    </row>
    <row r="5" spans="1:5" ht="14.25">
      <c r="A5" s="179" t="s">
        <v>411</v>
      </c>
      <c r="B5" s="138">
        <v>582.7489</v>
      </c>
      <c r="C5" s="139">
        <v>7.306149303047316</v>
      </c>
      <c r="D5" s="93" t="s">
        <v>218</v>
      </c>
      <c r="E5" s="4"/>
    </row>
    <row r="6" spans="1:7" ht="14.25">
      <c r="A6" s="176" t="s">
        <v>414</v>
      </c>
      <c r="B6" s="177">
        <v>132.644</v>
      </c>
      <c r="C6" s="12">
        <v>10.096007397059935</v>
      </c>
      <c r="D6" s="132">
        <f aca="true" t="shared" si="0" ref="D6:D22">RANK(C6,($C$6:$C$22))</f>
        <v>7</v>
      </c>
      <c r="E6" s="199">
        <f aca="true" t="shared" si="1" ref="E6:E22">ROUND(C6,1)</f>
        <v>10.1</v>
      </c>
      <c r="F6" s="1">
        <f aca="true" t="shared" si="2" ref="F6:F22">RANK(E6,($E$6:$E$22))</f>
        <v>7</v>
      </c>
      <c r="G6" s="70">
        <f aca="true" t="shared" si="3" ref="G6:G22">D6-F6</f>
        <v>0</v>
      </c>
    </row>
    <row r="7" spans="1:7" ht="14.25">
      <c r="A7" s="176" t="s">
        <v>415</v>
      </c>
      <c r="B7" s="177">
        <v>49.9945</v>
      </c>
      <c r="C7" s="12">
        <v>15.406633841409223</v>
      </c>
      <c r="D7" s="132">
        <v>3</v>
      </c>
      <c r="E7" s="199">
        <f t="shared" si="1"/>
        <v>15.4</v>
      </c>
      <c r="F7" s="1">
        <f t="shared" si="2"/>
        <v>3</v>
      </c>
      <c r="G7" s="70">
        <f t="shared" si="3"/>
        <v>0</v>
      </c>
    </row>
    <row r="8" spans="1:7" ht="14.25">
      <c r="A8" s="176" t="s">
        <v>416</v>
      </c>
      <c r="B8" s="177">
        <v>29.1042</v>
      </c>
      <c r="C8" s="12">
        <v>5.600365738170656</v>
      </c>
      <c r="D8" s="132">
        <f t="shared" si="0"/>
        <v>10</v>
      </c>
      <c r="E8" s="199">
        <f t="shared" si="1"/>
        <v>5.6</v>
      </c>
      <c r="F8" s="1">
        <f t="shared" si="2"/>
        <v>10</v>
      </c>
      <c r="G8" s="70">
        <f t="shared" si="3"/>
        <v>0</v>
      </c>
    </row>
    <row r="9" spans="1:7" ht="14.25">
      <c r="A9" s="176" t="s">
        <v>417</v>
      </c>
      <c r="B9" s="177">
        <v>83.2012</v>
      </c>
      <c r="C9" s="12">
        <v>-2.0211381635116434</v>
      </c>
      <c r="D9" s="132">
        <f t="shared" si="0"/>
        <v>17</v>
      </c>
      <c r="E9" s="200">
        <f t="shared" si="1"/>
        <v>-2</v>
      </c>
      <c r="F9" s="1">
        <f t="shared" si="2"/>
        <v>17</v>
      </c>
      <c r="G9" s="70">
        <f t="shared" si="3"/>
        <v>0</v>
      </c>
    </row>
    <row r="10" spans="1:7" ht="14.25">
      <c r="A10" s="176" t="s">
        <v>418</v>
      </c>
      <c r="B10" s="177">
        <v>43.7087</v>
      </c>
      <c r="C10" s="12">
        <v>6.727369510861073</v>
      </c>
      <c r="D10" s="132">
        <f t="shared" si="0"/>
        <v>9</v>
      </c>
      <c r="E10" s="199">
        <f t="shared" si="1"/>
        <v>6.7</v>
      </c>
      <c r="F10" s="1">
        <f t="shared" si="2"/>
        <v>9</v>
      </c>
      <c r="G10" s="70">
        <f t="shared" si="3"/>
        <v>0</v>
      </c>
    </row>
    <row r="11" spans="1:7" ht="14.25">
      <c r="A11" s="188" t="s">
        <v>385</v>
      </c>
      <c r="B11" s="178">
        <v>23.8539</v>
      </c>
      <c r="C11" s="140">
        <v>4.198718368737633</v>
      </c>
      <c r="D11" s="134">
        <f t="shared" si="0"/>
        <v>12</v>
      </c>
      <c r="E11" s="200">
        <f t="shared" si="1"/>
        <v>4.2</v>
      </c>
      <c r="F11" s="1">
        <f t="shared" si="2"/>
        <v>12</v>
      </c>
      <c r="G11" s="70">
        <f t="shared" si="3"/>
        <v>0</v>
      </c>
    </row>
    <row r="12" spans="1:7" ht="14.25">
      <c r="A12" s="176" t="s">
        <v>348</v>
      </c>
      <c r="B12" s="177">
        <v>33.7327</v>
      </c>
      <c r="C12" s="12">
        <v>2.973255959485572</v>
      </c>
      <c r="D12" s="132">
        <f t="shared" si="0"/>
        <v>13</v>
      </c>
      <c r="E12" s="200">
        <f t="shared" si="1"/>
        <v>3</v>
      </c>
      <c r="F12" s="1">
        <f t="shared" si="2"/>
        <v>13</v>
      </c>
      <c r="G12" s="70">
        <f t="shared" si="3"/>
        <v>0</v>
      </c>
    </row>
    <row r="13" spans="1:7" ht="14.25">
      <c r="A13" s="176" t="s">
        <v>349</v>
      </c>
      <c r="B13" s="177">
        <v>40.3364</v>
      </c>
      <c r="C13" s="12">
        <v>10.971597099184558</v>
      </c>
      <c r="D13" s="132">
        <f t="shared" si="0"/>
        <v>6</v>
      </c>
      <c r="E13" s="199">
        <f t="shared" si="1"/>
        <v>11</v>
      </c>
      <c r="F13" s="1">
        <f t="shared" si="2"/>
        <v>6</v>
      </c>
      <c r="G13" s="70">
        <f t="shared" si="3"/>
        <v>0</v>
      </c>
    </row>
    <row r="14" spans="1:7" ht="14.25">
      <c r="A14" s="176" t="s">
        <v>350</v>
      </c>
      <c r="B14" s="177">
        <v>35.309063124</v>
      </c>
      <c r="C14" s="12">
        <v>12.311724418060678</v>
      </c>
      <c r="D14" s="132">
        <f t="shared" si="0"/>
        <v>5</v>
      </c>
      <c r="E14" s="200">
        <f t="shared" si="1"/>
        <v>12.3</v>
      </c>
      <c r="F14" s="1">
        <f t="shared" si="2"/>
        <v>5</v>
      </c>
      <c r="G14" s="70">
        <f t="shared" si="3"/>
        <v>0</v>
      </c>
    </row>
    <row r="15" spans="1:7" ht="14.25">
      <c r="A15" s="176" t="s">
        <v>351</v>
      </c>
      <c r="B15" s="177">
        <v>28.3584</v>
      </c>
      <c r="C15" s="12">
        <v>1.001524368526776</v>
      </c>
      <c r="D15" s="132">
        <f t="shared" si="0"/>
        <v>14</v>
      </c>
      <c r="E15" s="200">
        <f t="shared" si="1"/>
        <v>1</v>
      </c>
      <c r="F15" s="1">
        <f t="shared" si="2"/>
        <v>14</v>
      </c>
      <c r="G15" s="70">
        <f t="shared" si="3"/>
        <v>0</v>
      </c>
    </row>
    <row r="16" spans="1:7" ht="14.25">
      <c r="A16" s="176" t="s">
        <v>352</v>
      </c>
      <c r="B16" s="177">
        <v>24.5862</v>
      </c>
      <c r="C16" s="12">
        <v>42.12333518312985</v>
      </c>
      <c r="D16" s="132">
        <f t="shared" si="0"/>
        <v>1</v>
      </c>
      <c r="E16" s="200">
        <f t="shared" si="1"/>
        <v>42.1</v>
      </c>
      <c r="F16" s="1">
        <f t="shared" si="2"/>
        <v>1</v>
      </c>
      <c r="G16" s="70">
        <f t="shared" si="3"/>
        <v>0</v>
      </c>
    </row>
    <row r="17" spans="1:7" ht="14.25">
      <c r="A17" s="176" t="s">
        <v>353</v>
      </c>
      <c r="B17" s="177">
        <v>9.996</v>
      </c>
      <c r="C17" s="12">
        <v>8.988617035195604</v>
      </c>
      <c r="D17" s="132">
        <f t="shared" si="0"/>
        <v>8</v>
      </c>
      <c r="E17" s="200">
        <f t="shared" si="1"/>
        <v>9</v>
      </c>
      <c r="F17" s="1">
        <f t="shared" si="2"/>
        <v>8</v>
      </c>
      <c r="G17" s="70">
        <f t="shared" si="3"/>
        <v>0</v>
      </c>
    </row>
    <row r="18" spans="1:7" ht="14.25">
      <c r="A18" s="176" t="s">
        <v>413</v>
      </c>
      <c r="B18" s="177">
        <v>6.387</v>
      </c>
      <c r="C18" s="12">
        <v>5.08390918065153</v>
      </c>
      <c r="D18" s="132">
        <f t="shared" si="0"/>
        <v>11</v>
      </c>
      <c r="E18" s="200">
        <f t="shared" si="1"/>
        <v>5.1</v>
      </c>
      <c r="F18" s="1">
        <f t="shared" si="2"/>
        <v>11</v>
      </c>
      <c r="G18" s="70">
        <f t="shared" si="3"/>
        <v>0</v>
      </c>
    </row>
    <row r="19" spans="1:7" ht="14.25">
      <c r="A19" s="176" t="s">
        <v>354</v>
      </c>
      <c r="B19" s="177">
        <v>8.053466479999999</v>
      </c>
      <c r="C19" s="12">
        <v>15.433550260109552</v>
      </c>
      <c r="D19" s="132">
        <f t="shared" si="0"/>
        <v>3</v>
      </c>
      <c r="E19" s="200">
        <f t="shared" si="1"/>
        <v>15.4</v>
      </c>
      <c r="F19" s="1">
        <f t="shared" si="2"/>
        <v>3</v>
      </c>
      <c r="G19" s="70">
        <f t="shared" si="3"/>
        <v>0</v>
      </c>
    </row>
    <row r="20" spans="1:7" ht="14.25">
      <c r="A20" s="176" t="s">
        <v>355</v>
      </c>
      <c r="B20" s="177">
        <v>13.72966875</v>
      </c>
      <c r="C20" s="12">
        <v>0.46422918331718854</v>
      </c>
      <c r="D20" s="132">
        <f t="shared" si="0"/>
        <v>16</v>
      </c>
      <c r="E20" s="200">
        <f t="shared" si="1"/>
        <v>0.5</v>
      </c>
      <c r="F20" s="1">
        <f t="shared" si="2"/>
        <v>16</v>
      </c>
      <c r="G20" s="70">
        <f t="shared" si="3"/>
        <v>0</v>
      </c>
    </row>
    <row r="21" spans="1:7" ht="14.25">
      <c r="A21" s="176" t="s">
        <v>356</v>
      </c>
      <c r="B21" s="177">
        <v>2.7833140399999996</v>
      </c>
      <c r="C21" s="185">
        <v>0.6776024593989405</v>
      </c>
      <c r="D21" s="132">
        <f t="shared" si="0"/>
        <v>15</v>
      </c>
      <c r="E21" s="200">
        <f t="shared" si="1"/>
        <v>0.7</v>
      </c>
      <c r="F21" s="1">
        <f t="shared" si="2"/>
        <v>15</v>
      </c>
      <c r="G21" s="70">
        <f t="shared" si="3"/>
        <v>0</v>
      </c>
    </row>
    <row r="22" spans="1:7" ht="14.25">
      <c r="A22" s="222" t="s">
        <v>392</v>
      </c>
      <c r="B22" s="40">
        <v>0.146</v>
      </c>
      <c r="C22" s="65">
        <v>19.672131147540984</v>
      </c>
      <c r="D22" s="135">
        <f t="shared" si="0"/>
        <v>2</v>
      </c>
      <c r="E22" s="200">
        <f t="shared" si="1"/>
        <v>19.7</v>
      </c>
      <c r="F22" s="1">
        <f t="shared" si="2"/>
        <v>2</v>
      </c>
      <c r="G22" s="70">
        <f t="shared" si="3"/>
        <v>0</v>
      </c>
    </row>
  </sheetData>
  <sheetProtection/>
  <mergeCells count="3">
    <mergeCell ref="A1:D1"/>
    <mergeCell ref="A2:C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7"/>
  <dimension ref="A1:H29"/>
  <sheetViews>
    <sheetView zoomScalePageLayoutView="0" workbookViewId="0" topLeftCell="A1">
      <selection activeCell="P27" sqref="P27"/>
    </sheetView>
  </sheetViews>
  <sheetFormatPr defaultColWidth="9.00390625" defaultRowHeight="14.25"/>
  <cols>
    <col min="1" max="1" width="12.75390625" style="0" customWidth="1"/>
    <col min="2" max="2" width="12.00390625" style="0" customWidth="1"/>
    <col min="3" max="3" width="11.00390625" style="0" customWidth="1"/>
    <col min="4" max="4" width="10.00390625" style="0" customWidth="1"/>
    <col min="5" max="5" width="10.00390625" style="0" hidden="1" customWidth="1"/>
    <col min="6" max="8" width="7.875" style="1" hidden="1" customWidth="1"/>
    <col min="9" max="223" width="7.875" style="1" customWidth="1"/>
  </cols>
  <sheetData>
    <row r="1" spans="1:5" ht="14.25">
      <c r="A1" s="437" t="s">
        <v>319</v>
      </c>
      <c r="B1" s="437"/>
      <c r="C1" s="437"/>
      <c r="D1" s="437"/>
      <c r="E1" s="74"/>
    </row>
    <row r="2" spans="1:5" ht="14.25">
      <c r="A2" s="465" t="s">
        <v>320</v>
      </c>
      <c r="B2" s="465"/>
      <c r="C2" s="465"/>
      <c r="D2" s="71"/>
      <c r="E2" s="71"/>
    </row>
    <row r="3" spans="1:5" ht="15.75" customHeight="1">
      <c r="A3" s="22"/>
      <c r="B3" s="168" t="s">
        <v>506</v>
      </c>
      <c r="C3" s="444" t="s">
        <v>249</v>
      </c>
      <c r="D3" s="141"/>
      <c r="E3" s="141"/>
    </row>
    <row r="4" spans="1:5" ht="14.25">
      <c r="A4" s="7"/>
      <c r="B4" s="7" t="s">
        <v>321</v>
      </c>
      <c r="C4" s="464"/>
      <c r="D4" s="71"/>
      <c r="E4" s="71"/>
    </row>
    <row r="5" spans="1:3" ht="14.25">
      <c r="A5" s="38" t="s">
        <v>363</v>
      </c>
      <c r="B5" s="142" t="s">
        <v>323</v>
      </c>
      <c r="C5" s="142" t="s">
        <v>323</v>
      </c>
    </row>
    <row r="6" spans="1:3" ht="14.25">
      <c r="A6" s="4" t="s">
        <v>324</v>
      </c>
      <c r="B6" s="96">
        <v>8.2</v>
      </c>
      <c r="C6" s="132">
        <f aca="true" t="shared" si="0" ref="C6:C14">RANK(B6,($B$6:$B$14))</f>
        <v>4</v>
      </c>
    </row>
    <row r="7" spans="1:3" ht="14.25">
      <c r="A7" s="4" t="s">
        <v>325</v>
      </c>
      <c r="B7" s="90">
        <v>9.2</v>
      </c>
      <c r="C7" s="132">
        <f t="shared" si="0"/>
        <v>1</v>
      </c>
    </row>
    <row r="8" spans="1:3" ht="14.25">
      <c r="A8" s="16" t="s">
        <v>326</v>
      </c>
      <c r="B8" s="121">
        <v>8.2</v>
      </c>
      <c r="C8" s="134">
        <f t="shared" si="0"/>
        <v>4</v>
      </c>
    </row>
    <row r="9" spans="1:3" s="2" customFormat="1" ht="13.5" customHeight="1">
      <c r="A9" s="4" t="s">
        <v>327</v>
      </c>
      <c r="B9" s="90">
        <v>8.4</v>
      </c>
      <c r="C9" s="132">
        <f t="shared" si="0"/>
        <v>3</v>
      </c>
    </row>
    <row r="10" spans="1:3" ht="14.25">
      <c r="A10" s="4" t="s">
        <v>328</v>
      </c>
      <c r="B10" s="90">
        <v>5.7</v>
      </c>
      <c r="C10" s="132">
        <f t="shared" si="0"/>
        <v>9</v>
      </c>
    </row>
    <row r="11" spans="1:3" ht="14.25">
      <c r="A11" s="4" t="s">
        <v>329</v>
      </c>
      <c r="B11" s="90">
        <v>8.5</v>
      </c>
      <c r="C11" s="132">
        <f t="shared" si="0"/>
        <v>2</v>
      </c>
    </row>
    <row r="12" spans="1:3" ht="14.25">
      <c r="A12" s="4" t="s">
        <v>330</v>
      </c>
      <c r="B12" s="90">
        <v>7.8</v>
      </c>
      <c r="C12" s="132">
        <f t="shared" si="0"/>
        <v>7</v>
      </c>
    </row>
    <row r="13" spans="1:3" ht="14.25">
      <c r="A13" s="4" t="s">
        <v>331</v>
      </c>
      <c r="B13" s="90">
        <v>8.1</v>
      </c>
      <c r="C13" s="132">
        <f t="shared" si="0"/>
        <v>6</v>
      </c>
    </row>
    <row r="14" spans="1:3" ht="14.25">
      <c r="A14" s="17" t="s">
        <v>332</v>
      </c>
      <c r="B14" s="91">
        <v>7.8</v>
      </c>
      <c r="C14" s="135">
        <f t="shared" si="0"/>
        <v>7</v>
      </c>
    </row>
    <row r="15" spans="1:5" ht="15" customHeight="1">
      <c r="A15" s="4"/>
      <c r="B15" s="8"/>
      <c r="C15" s="4"/>
      <c r="D15" s="143" t="s">
        <v>333</v>
      </c>
      <c r="E15" s="143"/>
    </row>
    <row r="16" spans="1:5" ht="14.25">
      <c r="A16" s="414" t="s">
        <v>334</v>
      </c>
      <c r="B16" s="414"/>
      <c r="C16" s="88"/>
      <c r="D16" s="88"/>
      <c r="E16" s="88"/>
    </row>
    <row r="17" spans="1:5" ht="14.25" customHeight="1">
      <c r="A17" s="6"/>
      <c r="B17" s="169" t="s">
        <v>497</v>
      </c>
      <c r="C17" s="6" t="s">
        <v>248</v>
      </c>
      <c r="D17" s="444" t="s">
        <v>249</v>
      </c>
      <c r="E17" s="349"/>
    </row>
    <row r="18" spans="1:5" ht="14.25" customHeight="1">
      <c r="A18" s="144"/>
      <c r="B18" s="112" t="s">
        <v>250</v>
      </c>
      <c r="C18" s="7" t="s">
        <v>226</v>
      </c>
      <c r="D18" s="464"/>
      <c r="E18" s="354"/>
    </row>
    <row r="19" spans="1:5" ht="14.25">
      <c r="A19" s="38" t="s">
        <v>322</v>
      </c>
      <c r="B19" s="94">
        <f>SUM(B20:B28)</f>
        <v>1282.4659000000001</v>
      </c>
      <c r="C19" s="90">
        <f>B19/E19*100-100</f>
        <v>15.208180654105206</v>
      </c>
      <c r="D19" s="142" t="s">
        <v>323</v>
      </c>
      <c r="E19" s="355">
        <f>SUM(E20:E28)</f>
        <v>1113.1726</v>
      </c>
    </row>
    <row r="20" spans="1:8" ht="14.25">
      <c r="A20" s="4" t="s">
        <v>324</v>
      </c>
      <c r="B20" s="94">
        <v>927.2094</v>
      </c>
      <c r="C20" s="90">
        <v>16.412692370274982</v>
      </c>
      <c r="D20" s="132">
        <f>RANK(C20,($C$20:$C$28))</f>
        <v>4</v>
      </c>
      <c r="E20" s="132">
        <f>B20/(1+C20/100)</f>
        <v>796.4848</v>
      </c>
      <c r="F20" s="149">
        <f>ROUND(C20,1)</f>
        <v>16.4</v>
      </c>
      <c r="G20" s="1">
        <f>RANK(F20,($F$20:$F$28))</f>
        <v>4</v>
      </c>
      <c r="H20" s="70">
        <f aca="true" t="shared" si="1" ref="H20:H28">D20-G20</f>
        <v>0</v>
      </c>
    </row>
    <row r="21" spans="1:8" ht="14.25">
      <c r="A21" s="4" t="s">
        <v>325</v>
      </c>
      <c r="B21" s="94">
        <v>63.7924</v>
      </c>
      <c r="C21" s="90">
        <v>8.803192850198698</v>
      </c>
      <c r="D21" s="132">
        <f aca="true" t="shared" si="2" ref="D21:D28">RANK(C21,($C$20:$C$28))</f>
        <v>8</v>
      </c>
      <c r="E21" s="132">
        <f aca="true" t="shared" si="3" ref="E21:E28">B21/(1+C21/100)</f>
        <v>58.631</v>
      </c>
      <c r="F21" s="149">
        <f aca="true" t="shared" si="4" ref="F21:F28">ROUND(C21,1)</f>
        <v>8.8</v>
      </c>
      <c r="G21" s="1">
        <f aca="true" t="shared" si="5" ref="G21:G28">RANK(F21,($F$20:$F$28))</f>
        <v>8</v>
      </c>
      <c r="H21" s="70">
        <f t="shared" si="1"/>
        <v>0</v>
      </c>
    </row>
    <row r="22" spans="1:8" ht="14.25">
      <c r="A22" s="16" t="s">
        <v>326</v>
      </c>
      <c r="B22" s="133">
        <v>31.4736</v>
      </c>
      <c r="C22" s="121">
        <v>16.994401861585473</v>
      </c>
      <c r="D22" s="134">
        <f t="shared" si="2"/>
        <v>1</v>
      </c>
      <c r="E22" s="132">
        <f t="shared" si="3"/>
        <v>26.9018</v>
      </c>
      <c r="F22" s="149">
        <f t="shared" si="4"/>
        <v>17</v>
      </c>
      <c r="G22" s="1">
        <f t="shared" si="5"/>
        <v>1</v>
      </c>
      <c r="H22" s="70">
        <f t="shared" si="1"/>
        <v>0</v>
      </c>
    </row>
    <row r="23" spans="1:8" ht="14.25">
      <c r="A23" s="4" t="s">
        <v>327</v>
      </c>
      <c r="B23" s="94">
        <v>83.6256</v>
      </c>
      <c r="C23" s="90">
        <v>12.744750412888877</v>
      </c>
      <c r="D23" s="132">
        <f t="shared" si="2"/>
        <v>7</v>
      </c>
      <c r="E23" s="132">
        <f t="shared" si="3"/>
        <v>74.1725</v>
      </c>
      <c r="F23" s="149">
        <f t="shared" si="4"/>
        <v>12.7</v>
      </c>
      <c r="G23" s="1">
        <f t="shared" si="5"/>
        <v>7</v>
      </c>
      <c r="H23" s="70">
        <f t="shared" si="1"/>
        <v>0</v>
      </c>
    </row>
    <row r="24" spans="1:8" ht="14.25">
      <c r="A24" s="4" t="s">
        <v>328</v>
      </c>
      <c r="B24" s="94">
        <v>78.5279</v>
      </c>
      <c r="C24" s="90">
        <v>8.596395880611297</v>
      </c>
      <c r="D24" s="132">
        <f t="shared" si="2"/>
        <v>9</v>
      </c>
      <c r="E24" s="132">
        <f t="shared" si="3"/>
        <v>72.3117</v>
      </c>
      <c r="F24" s="149">
        <f t="shared" si="4"/>
        <v>8.6</v>
      </c>
      <c r="G24" s="1">
        <f t="shared" si="5"/>
        <v>9</v>
      </c>
      <c r="H24" s="70">
        <f t="shared" si="1"/>
        <v>0</v>
      </c>
    </row>
    <row r="25" spans="1:8" ht="14.25">
      <c r="A25" s="4" t="s">
        <v>329</v>
      </c>
      <c r="B25" s="94">
        <v>51.4717</v>
      </c>
      <c r="C25" s="90">
        <v>15.020558659217883</v>
      </c>
      <c r="D25" s="132">
        <f t="shared" si="2"/>
        <v>5</v>
      </c>
      <c r="E25" s="132">
        <f t="shared" si="3"/>
        <v>44.75</v>
      </c>
      <c r="F25" s="149">
        <f t="shared" si="4"/>
        <v>15</v>
      </c>
      <c r="G25" s="1">
        <f t="shared" si="5"/>
        <v>5</v>
      </c>
      <c r="H25" s="70">
        <f t="shared" si="1"/>
        <v>0</v>
      </c>
    </row>
    <row r="26" spans="1:8" ht="14.25">
      <c r="A26" s="4" t="s">
        <v>330</v>
      </c>
      <c r="B26" s="94">
        <v>20.4437</v>
      </c>
      <c r="C26" s="90">
        <v>16.726427698667365</v>
      </c>
      <c r="D26" s="132">
        <f t="shared" si="2"/>
        <v>3</v>
      </c>
      <c r="E26" s="132">
        <f t="shared" si="3"/>
        <v>17.5142</v>
      </c>
      <c r="F26" s="149">
        <f t="shared" si="4"/>
        <v>16.7</v>
      </c>
      <c r="G26" s="1">
        <f t="shared" si="5"/>
        <v>3</v>
      </c>
      <c r="H26" s="70">
        <f t="shared" si="1"/>
        <v>0</v>
      </c>
    </row>
    <row r="27" spans="1:8" ht="14.25">
      <c r="A27" s="4" t="s">
        <v>331</v>
      </c>
      <c r="B27" s="94">
        <v>13.8392</v>
      </c>
      <c r="C27" s="90">
        <v>14.660679221521661</v>
      </c>
      <c r="D27" s="132">
        <f t="shared" si="2"/>
        <v>6</v>
      </c>
      <c r="E27" s="132">
        <f t="shared" si="3"/>
        <v>12.069700000000001</v>
      </c>
      <c r="F27" s="149">
        <f t="shared" si="4"/>
        <v>14.7</v>
      </c>
      <c r="G27" s="1">
        <f t="shared" si="5"/>
        <v>6</v>
      </c>
      <c r="H27" s="70">
        <f t="shared" si="1"/>
        <v>0</v>
      </c>
    </row>
    <row r="28" spans="1:8" ht="14.25">
      <c r="A28" s="17" t="s">
        <v>332</v>
      </c>
      <c r="B28" s="95">
        <v>12.0824</v>
      </c>
      <c r="C28" s="91">
        <v>16.8861070533719</v>
      </c>
      <c r="D28" s="135">
        <f t="shared" si="2"/>
        <v>2</v>
      </c>
      <c r="E28" s="132">
        <f t="shared" si="3"/>
        <v>10.3369</v>
      </c>
      <c r="F28" s="149">
        <f t="shared" si="4"/>
        <v>16.9</v>
      </c>
      <c r="G28" s="1">
        <f t="shared" si="5"/>
        <v>2</v>
      </c>
      <c r="H28" s="70">
        <f t="shared" si="1"/>
        <v>0</v>
      </c>
    </row>
    <row r="29" ht="14.25">
      <c r="B29" s="41"/>
    </row>
  </sheetData>
  <sheetProtection/>
  <mergeCells count="5">
    <mergeCell ref="A16:B16"/>
    <mergeCell ref="C3:C4"/>
    <mergeCell ref="D17:D18"/>
    <mergeCell ref="A1:D1"/>
    <mergeCell ref="A2:C2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8"/>
  <dimension ref="A1:I28"/>
  <sheetViews>
    <sheetView zoomScalePageLayoutView="0" workbookViewId="0" topLeftCell="A1">
      <selection activeCell="R18" sqref="R18"/>
    </sheetView>
  </sheetViews>
  <sheetFormatPr defaultColWidth="9.00390625" defaultRowHeight="14.25"/>
  <cols>
    <col min="1" max="1" width="13.125" style="0" customWidth="1"/>
    <col min="2" max="2" width="9.625" style="145" customWidth="1"/>
    <col min="3" max="3" width="8.125" style="0" customWidth="1"/>
    <col min="4" max="4" width="8.00390625" style="0" customWidth="1"/>
    <col min="5" max="5" width="9.125" style="0" hidden="1" customWidth="1"/>
    <col min="6" max="6" width="6.375" style="0" hidden="1" customWidth="1"/>
    <col min="7" max="9" width="7.875" style="1" hidden="1" customWidth="1"/>
    <col min="10" max="226" width="7.875" style="1" customWidth="1"/>
  </cols>
  <sheetData>
    <row r="1" spans="1:6" ht="14.25">
      <c r="A1" s="437" t="s">
        <v>335</v>
      </c>
      <c r="B1" s="437"/>
      <c r="C1" s="437"/>
      <c r="D1" s="437"/>
      <c r="E1" s="437"/>
      <c r="F1" s="437"/>
    </row>
    <row r="2" spans="1:6" ht="14.25">
      <c r="A2" s="18" t="s">
        <v>336</v>
      </c>
      <c r="B2" s="466"/>
      <c r="C2" s="466"/>
      <c r="D2" s="467"/>
      <c r="E2" s="16"/>
      <c r="F2" s="16"/>
    </row>
    <row r="3" spans="1:6" ht="14.25">
      <c r="A3" s="6"/>
      <c r="B3" s="6" t="s">
        <v>248</v>
      </c>
      <c r="C3" s="444" t="s">
        <v>249</v>
      </c>
      <c r="D3" s="164"/>
      <c r="E3" s="16"/>
      <c r="F3" s="16"/>
    </row>
    <row r="4" spans="1:6" ht="19.5" customHeight="1">
      <c r="A4" s="55"/>
      <c r="B4" s="7" t="s">
        <v>226</v>
      </c>
      <c r="C4" s="464"/>
      <c r="D4" s="164"/>
      <c r="E4" s="16"/>
      <c r="F4" s="16"/>
    </row>
    <row r="5" spans="1:7" ht="14.25">
      <c r="A5" s="226" t="s">
        <v>363</v>
      </c>
      <c r="B5" s="227" t="s">
        <v>218</v>
      </c>
      <c r="C5" s="227" t="s">
        <v>337</v>
      </c>
      <c r="E5" s="147"/>
      <c r="F5" s="4"/>
      <c r="G5" s="149"/>
    </row>
    <row r="6" spans="1:9" ht="14.25">
      <c r="A6" s="4" t="s">
        <v>324</v>
      </c>
      <c r="B6" s="123">
        <v>10.6</v>
      </c>
      <c r="C6" s="132">
        <f aca="true" t="shared" si="0" ref="C6:C14">RANK(B6,($B$6:$B$14))</f>
        <v>8</v>
      </c>
      <c r="E6" s="147"/>
      <c r="F6" s="1"/>
      <c r="G6" s="149">
        <f aca="true" t="shared" si="1" ref="G6:G14">ROUND(B6,1)</f>
        <v>10.6</v>
      </c>
      <c r="H6" s="1">
        <f>RANK(G6,($G$6:$G$14))</f>
        <v>8</v>
      </c>
      <c r="I6" s="70">
        <f aca="true" t="shared" si="2" ref="I6:I14">C6-H6</f>
        <v>0</v>
      </c>
    </row>
    <row r="7" spans="1:9" ht="14.25">
      <c r="A7" s="4" t="s">
        <v>325</v>
      </c>
      <c r="B7" s="123">
        <v>11.3</v>
      </c>
      <c r="C7" s="132">
        <f t="shared" si="0"/>
        <v>6</v>
      </c>
      <c r="E7" s="147"/>
      <c r="F7" s="1"/>
      <c r="G7" s="149">
        <f t="shared" si="1"/>
        <v>11.3</v>
      </c>
      <c r="H7" s="1">
        <f aca="true" t="shared" si="3" ref="H7:H14">RANK(G7,($G$6:$G$14))</f>
        <v>6</v>
      </c>
      <c r="I7" s="70">
        <f t="shared" si="2"/>
        <v>0</v>
      </c>
    </row>
    <row r="8" spans="1:9" ht="14.25">
      <c r="A8" s="16" t="s">
        <v>326</v>
      </c>
      <c r="B8" s="124">
        <v>11.7</v>
      </c>
      <c r="C8" s="134">
        <f t="shared" si="0"/>
        <v>5</v>
      </c>
      <c r="E8" s="147"/>
      <c r="F8" s="1"/>
      <c r="G8" s="149">
        <f t="shared" si="1"/>
        <v>11.7</v>
      </c>
      <c r="H8" s="1">
        <f t="shared" si="3"/>
        <v>5</v>
      </c>
      <c r="I8" s="70">
        <f t="shared" si="2"/>
        <v>0</v>
      </c>
    </row>
    <row r="9" spans="1:9" s="2" customFormat="1" ht="13.5" customHeight="1">
      <c r="A9" s="4" t="s">
        <v>327</v>
      </c>
      <c r="B9" s="123">
        <v>11.2</v>
      </c>
      <c r="C9" s="132">
        <f t="shared" si="0"/>
        <v>7</v>
      </c>
      <c r="E9" s="147"/>
      <c r="F9" s="1"/>
      <c r="G9" s="149">
        <f t="shared" si="1"/>
        <v>11.2</v>
      </c>
      <c r="H9" s="1">
        <f t="shared" si="3"/>
        <v>7</v>
      </c>
      <c r="I9" s="70">
        <f t="shared" si="2"/>
        <v>0</v>
      </c>
    </row>
    <row r="10" spans="1:9" ht="14.25">
      <c r="A10" s="4" t="s">
        <v>328</v>
      </c>
      <c r="B10" s="123">
        <v>9.1</v>
      </c>
      <c r="C10" s="132">
        <f t="shared" si="0"/>
        <v>9</v>
      </c>
      <c r="E10" s="147"/>
      <c r="F10" s="1"/>
      <c r="G10" s="149">
        <f t="shared" si="1"/>
        <v>9.1</v>
      </c>
      <c r="H10" s="1">
        <f t="shared" si="3"/>
        <v>9</v>
      </c>
      <c r="I10" s="70">
        <f t="shared" si="2"/>
        <v>0</v>
      </c>
    </row>
    <row r="11" spans="1:9" ht="14.25">
      <c r="A11" s="4" t="s">
        <v>329</v>
      </c>
      <c r="B11" s="123">
        <v>13</v>
      </c>
      <c r="C11" s="132">
        <f t="shared" si="0"/>
        <v>2</v>
      </c>
      <c r="E11" s="147"/>
      <c r="F11" s="1"/>
      <c r="G11" s="149">
        <f t="shared" si="1"/>
        <v>13</v>
      </c>
      <c r="H11" s="1">
        <f t="shared" si="3"/>
        <v>2</v>
      </c>
      <c r="I11" s="70">
        <f t="shared" si="2"/>
        <v>0</v>
      </c>
    </row>
    <row r="12" spans="1:9" ht="14.25">
      <c r="A12" s="4" t="s">
        <v>330</v>
      </c>
      <c r="B12" s="123">
        <v>13.8</v>
      </c>
      <c r="C12" s="132">
        <f t="shared" si="0"/>
        <v>1</v>
      </c>
      <c r="E12" s="147"/>
      <c r="F12" s="1"/>
      <c r="G12" s="149">
        <f t="shared" si="1"/>
        <v>13.8</v>
      </c>
      <c r="H12" s="1">
        <f t="shared" si="3"/>
        <v>1</v>
      </c>
      <c r="I12" s="70">
        <f t="shared" si="2"/>
        <v>0</v>
      </c>
    </row>
    <row r="13" spans="1:9" ht="14.25">
      <c r="A13" s="4" t="s">
        <v>331</v>
      </c>
      <c r="B13" s="123">
        <v>12.5</v>
      </c>
      <c r="C13" s="132">
        <f t="shared" si="0"/>
        <v>4</v>
      </c>
      <c r="E13" s="147"/>
      <c r="F13" s="1"/>
      <c r="G13" s="149">
        <f t="shared" si="1"/>
        <v>12.5</v>
      </c>
      <c r="H13" s="1">
        <f t="shared" si="3"/>
        <v>4</v>
      </c>
      <c r="I13" s="70">
        <f t="shared" si="2"/>
        <v>0</v>
      </c>
    </row>
    <row r="14" spans="1:9" ht="14.25">
      <c r="A14" s="17" t="s">
        <v>332</v>
      </c>
      <c r="B14" s="125">
        <v>12.8</v>
      </c>
      <c r="C14" s="135">
        <f t="shared" si="0"/>
        <v>3</v>
      </c>
      <c r="D14" s="164"/>
      <c r="E14" s="147"/>
      <c r="F14" s="1"/>
      <c r="G14" s="149">
        <f t="shared" si="1"/>
        <v>12.8</v>
      </c>
      <c r="H14" s="1">
        <f t="shared" si="3"/>
        <v>3</v>
      </c>
      <c r="I14" s="70">
        <f t="shared" si="2"/>
        <v>0</v>
      </c>
    </row>
    <row r="15" spans="1:5" ht="13.5" customHeight="1">
      <c r="A15" s="4"/>
      <c r="B15" s="146" t="s">
        <v>338</v>
      </c>
      <c r="C15" s="4"/>
      <c r="D15" s="4"/>
      <c r="E15" s="143" t="s">
        <v>333</v>
      </c>
    </row>
    <row r="16" spans="1:6" ht="15" customHeight="1">
      <c r="A16" s="414" t="s">
        <v>285</v>
      </c>
      <c r="B16" s="414"/>
      <c r="C16" s="414"/>
      <c r="D16" s="414"/>
      <c r="E16" s="143" t="s">
        <v>333</v>
      </c>
      <c r="F16" s="4"/>
    </row>
    <row r="17" spans="1:6" ht="15" customHeight="1">
      <c r="A17" s="6"/>
      <c r="B17" s="169" t="s">
        <v>497</v>
      </c>
      <c r="C17" s="6" t="s">
        <v>248</v>
      </c>
      <c r="D17" s="444" t="s">
        <v>249</v>
      </c>
      <c r="E17" s="147"/>
      <c r="F17" s="4"/>
    </row>
    <row r="18" spans="1:6" ht="15" customHeight="1">
      <c r="A18" s="55"/>
      <c r="B18" s="112" t="s">
        <v>250</v>
      </c>
      <c r="C18" s="7" t="s">
        <v>226</v>
      </c>
      <c r="D18" s="464"/>
      <c r="E18" s="148" t="s">
        <v>339</v>
      </c>
      <c r="F18" s="4"/>
    </row>
    <row r="19" spans="1:6" ht="15" customHeight="1">
      <c r="A19" s="24" t="s">
        <v>363</v>
      </c>
      <c r="B19" s="126">
        <f>SUM(B20:B28)</f>
        <v>5581.466113355333</v>
      </c>
      <c r="C19" s="90">
        <f>(B19/E19-1)*100</f>
        <v>11.029828525544927</v>
      </c>
      <c r="D19" s="113" t="s">
        <v>337</v>
      </c>
      <c r="E19" s="143">
        <f>SUM(E20:E28)</f>
        <v>5026.9969678204</v>
      </c>
      <c r="F19" s="68" t="s">
        <v>340</v>
      </c>
    </row>
    <row r="20" spans="1:9" ht="15" customHeight="1">
      <c r="A20" s="4" t="s">
        <v>324</v>
      </c>
      <c r="B20" s="126">
        <v>3214.8176181498297</v>
      </c>
      <c r="C20" s="90">
        <v>10.5</v>
      </c>
      <c r="D20" s="132">
        <f>RANK(C20,($C$20:$C$28))</f>
        <v>9</v>
      </c>
      <c r="E20" s="147">
        <f>B20/(1+C20/100)</f>
        <v>2909.337210995321</v>
      </c>
      <c r="F20" s="68" t="s">
        <v>340</v>
      </c>
      <c r="G20" s="149">
        <f>ROUND(C20,1)</f>
        <v>10.5</v>
      </c>
      <c r="H20" s="1">
        <f>RANK(G20,($G$20:$G$28))</f>
        <v>9</v>
      </c>
      <c r="I20" s="70">
        <f>D20-H20</f>
        <v>0</v>
      </c>
    </row>
    <row r="21" spans="1:9" ht="15" customHeight="1">
      <c r="A21" s="4" t="s">
        <v>325</v>
      </c>
      <c r="B21" s="126">
        <v>379.9673417323124</v>
      </c>
      <c r="C21" s="90">
        <v>12.1</v>
      </c>
      <c r="D21" s="132">
        <f aca="true" t="shared" si="4" ref="D21:D28">RANK(C21,($C$20:$C$28))</f>
        <v>4</v>
      </c>
      <c r="E21" s="147">
        <f aca="true" t="shared" si="5" ref="E21:E28">B21/(1+C21/100)</f>
        <v>338.9539176916257</v>
      </c>
      <c r="F21" s="4"/>
      <c r="G21" s="149">
        <f aca="true" t="shared" si="6" ref="G21:G28">ROUND(C21,1)</f>
        <v>12.1</v>
      </c>
      <c r="H21" s="1">
        <f aca="true" t="shared" si="7" ref="H21:H28">RANK(G21,($G$20:$G$28))</f>
        <v>4</v>
      </c>
      <c r="I21" s="70">
        <f aca="true" t="shared" si="8" ref="I21:I28">D21-H21</f>
        <v>0</v>
      </c>
    </row>
    <row r="22" spans="1:9" ht="15" customHeight="1">
      <c r="A22" s="16" t="s">
        <v>326</v>
      </c>
      <c r="B22" s="128">
        <v>180.04234669089357</v>
      </c>
      <c r="C22" s="121">
        <v>13.7</v>
      </c>
      <c r="D22" s="134">
        <f t="shared" si="4"/>
        <v>1</v>
      </c>
      <c r="E22" s="147">
        <f t="shared" si="5"/>
        <v>158.34858987765486</v>
      </c>
      <c r="F22" s="4"/>
      <c r="G22" s="149">
        <f t="shared" si="6"/>
        <v>13.7</v>
      </c>
      <c r="H22" s="1">
        <f t="shared" si="7"/>
        <v>1</v>
      </c>
      <c r="I22" s="70">
        <f t="shared" si="8"/>
        <v>0</v>
      </c>
    </row>
    <row r="23" spans="1:9" ht="15" customHeight="1">
      <c r="A23" s="4" t="s">
        <v>327</v>
      </c>
      <c r="B23" s="126">
        <v>513.3078375007096</v>
      </c>
      <c r="C23" s="90">
        <v>10.6</v>
      </c>
      <c r="D23" s="132">
        <f t="shared" si="4"/>
        <v>8</v>
      </c>
      <c r="E23" s="147">
        <f t="shared" si="5"/>
        <v>464.1119688071515</v>
      </c>
      <c r="F23" s="4"/>
      <c r="G23" s="149">
        <f t="shared" si="6"/>
        <v>10.6</v>
      </c>
      <c r="H23" s="1">
        <f t="shared" si="7"/>
        <v>8</v>
      </c>
      <c r="I23" s="70">
        <f t="shared" si="8"/>
        <v>0</v>
      </c>
    </row>
    <row r="24" spans="1:9" ht="14.25">
      <c r="A24" s="4" t="s">
        <v>328</v>
      </c>
      <c r="B24" s="126">
        <v>564.1346977321856</v>
      </c>
      <c r="C24" s="90">
        <v>11.7</v>
      </c>
      <c r="D24" s="132">
        <f t="shared" si="4"/>
        <v>6</v>
      </c>
      <c r="E24" s="147">
        <f t="shared" si="5"/>
        <v>505.04449215056906</v>
      </c>
      <c r="F24" s="4"/>
      <c r="G24" s="149">
        <f t="shared" si="6"/>
        <v>11.7</v>
      </c>
      <c r="H24" s="1">
        <f t="shared" si="7"/>
        <v>6</v>
      </c>
      <c r="I24" s="70">
        <f t="shared" si="8"/>
        <v>0</v>
      </c>
    </row>
    <row r="25" spans="1:9" ht="14.25">
      <c r="A25" s="4" t="s">
        <v>329</v>
      </c>
      <c r="B25" s="126">
        <v>262.3419225599315</v>
      </c>
      <c r="C25" s="90">
        <v>11.9</v>
      </c>
      <c r="D25" s="132">
        <f t="shared" si="4"/>
        <v>5</v>
      </c>
      <c r="E25" s="147">
        <f t="shared" si="5"/>
        <v>234.4431836996707</v>
      </c>
      <c r="F25" s="4"/>
      <c r="G25" s="149">
        <f t="shared" si="6"/>
        <v>11.9</v>
      </c>
      <c r="H25" s="1">
        <f t="shared" si="7"/>
        <v>5</v>
      </c>
      <c r="I25" s="70">
        <f t="shared" si="8"/>
        <v>0</v>
      </c>
    </row>
    <row r="26" spans="1:9" ht="14.25">
      <c r="A26" s="4" t="s">
        <v>330</v>
      </c>
      <c r="B26" s="126">
        <v>176.38374485326557</v>
      </c>
      <c r="C26" s="90">
        <v>12.3</v>
      </c>
      <c r="D26" s="132">
        <f t="shared" si="4"/>
        <v>2</v>
      </c>
      <c r="E26" s="147">
        <f t="shared" si="5"/>
        <v>157.06477725134957</v>
      </c>
      <c r="F26" s="4"/>
      <c r="G26" s="149">
        <f t="shared" si="6"/>
        <v>12.3</v>
      </c>
      <c r="H26" s="1">
        <f t="shared" si="7"/>
        <v>2</v>
      </c>
      <c r="I26" s="70">
        <f t="shared" si="8"/>
        <v>0</v>
      </c>
    </row>
    <row r="27" spans="1:9" ht="14.25">
      <c r="A27" s="4" t="s">
        <v>331</v>
      </c>
      <c r="B27" s="126">
        <v>122.18744875823928</v>
      </c>
      <c r="C27" s="90">
        <v>12.2</v>
      </c>
      <c r="D27" s="132">
        <f t="shared" si="4"/>
        <v>3</v>
      </c>
      <c r="E27" s="147">
        <f t="shared" si="5"/>
        <v>108.9014694814967</v>
      </c>
      <c r="F27" s="4"/>
      <c r="G27" s="149">
        <f t="shared" si="6"/>
        <v>12.2</v>
      </c>
      <c r="H27" s="1">
        <f t="shared" si="7"/>
        <v>3</v>
      </c>
      <c r="I27" s="70">
        <f t="shared" si="8"/>
        <v>0</v>
      </c>
    </row>
    <row r="28" spans="1:9" ht="14.25">
      <c r="A28" s="17" t="s">
        <v>332</v>
      </c>
      <c r="B28" s="129">
        <v>168.2831553779654</v>
      </c>
      <c r="C28" s="91">
        <v>11.6</v>
      </c>
      <c r="D28" s="135">
        <f t="shared" si="4"/>
        <v>7</v>
      </c>
      <c r="E28" s="147">
        <f t="shared" si="5"/>
        <v>150.79135786556037</v>
      </c>
      <c r="F28" s="4"/>
      <c r="G28" s="149">
        <f t="shared" si="6"/>
        <v>11.6</v>
      </c>
      <c r="H28" s="1">
        <f t="shared" si="7"/>
        <v>7</v>
      </c>
      <c r="I28" s="70">
        <f t="shared" si="8"/>
        <v>0</v>
      </c>
    </row>
  </sheetData>
  <sheetProtection/>
  <mergeCells count="5">
    <mergeCell ref="D17:D18"/>
    <mergeCell ref="A1:F1"/>
    <mergeCell ref="B2:D2"/>
    <mergeCell ref="A16:D16"/>
    <mergeCell ref="C3:C4"/>
  </mergeCells>
  <printOptions/>
  <pageMargins left="0.747823152016467" right="0.747823152016467" top="0.9797386297090787" bottom="0.9797386297090787" header="0.5096585262478807" footer="0.5096585262478807"/>
  <pageSetup firstPageNumber="1" useFirstPageNumber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H24" sqref="H24"/>
    </sheetView>
  </sheetViews>
  <sheetFormatPr defaultColWidth="9.00390625" defaultRowHeight="14.25"/>
  <cols>
    <col min="1" max="1" width="21.875" style="379" customWidth="1"/>
    <col min="2" max="5" width="9.00390625" style="379" customWidth="1"/>
    <col min="6" max="16384" width="9.00390625" style="387" customWidth="1"/>
  </cols>
  <sheetData>
    <row r="1" spans="1:3" ht="14.25">
      <c r="A1" s="377" t="s">
        <v>656</v>
      </c>
      <c r="B1" s="378"/>
      <c r="C1" s="378"/>
    </row>
    <row r="2" spans="1:3" ht="14.25">
      <c r="A2" s="380"/>
      <c r="B2" s="381" t="s">
        <v>657</v>
      </c>
      <c r="C2" s="381" t="s">
        <v>658</v>
      </c>
    </row>
    <row r="3" spans="1:3" ht="14.25">
      <c r="A3" s="382"/>
      <c r="B3" s="383" t="s">
        <v>495</v>
      </c>
      <c r="C3" s="383" t="s">
        <v>495</v>
      </c>
    </row>
    <row r="4" spans="1:3" ht="14.25">
      <c r="A4" s="378" t="s">
        <v>659</v>
      </c>
      <c r="B4" s="384">
        <v>17958.17</v>
      </c>
      <c r="C4" s="385">
        <v>462.37</v>
      </c>
    </row>
    <row r="5" spans="1:3" ht="14.25">
      <c r="A5" s="378" t="s">
        <v>585</v>
      </c>
      <c r="B5" s="385">
        <v>1084.3</v>
      </c>
      <c r="C5" s="385">
        <v>31.7</v>
      </c>
    </row>
    <row r="6" spans="1:3" ht="14.25">
      <c r="A6" s="378" t="s">
        <v>586</v>
      </c>
      <c r="B6" s="384">
        <v>7945.93</v>
      </c>
      <c r="C6" s="384">
        <v>259.22</v>
      </c>
    </row>
    <row r="7" spans="1:3" ht="14.25">
      <c r="A7" s="378" t="s">
        <v>423</v>
      </c>
      <c r="B7" s="384">
        <v>6618.55</v>
      </c>
      <c r="C7" s="384">
        <v>233.02</v>
      </c>
    </row>
    <row r="8" spans="1:3" ht="14.25">
      <c r="A8" s="378" t="s">
        <v>587</v>
      </c>
      <c r="B8" s="384">
        <v>8927.94</v>
      </c>
      <c r="C8" s="384">
        <v>171.45</v>
      </c>
    </row>
    <row r="9" spans="1:3" ht="14.25">
      <c r="A9" s="378" t="s">
        <v>660</v>
      </c>
      <c r="B9" s="384">
        <v>7.8</v>
      </c>
      <c r="C9" s="386">
        <v>8.6</v>
      </c>
    </row>
    <row r="10" spans="1:3" ht="14.25">
      <c r="A10" s="378" t="s">
        <v>585</v>
      </c>
      <c r="B10" s="384">
        <v>3.2</v>
      </c>
      <c r="C10" s="386">
        <v>3.59663865546219</v>
      </c>
    </row>
    <row r="11" spans="1:3" ht="14.25">
      <c r="A11" s="378" t="s">
        <v>586</v>
      </c>
      <c r="B11" s="384">
        <v>7.4</v>
      </c>
      <c r="C11" s="386">
        <v>8.0208923799498</v>
      </c>
    </row>
    <row r="12" spans="1:3" ht="14.25">
      <c r="A12" s="378" t="s">
        <v>423</v>
      </c>
      <c r="B12" s="384">
        <v>7.8</v>
      </c>
      <c r="C12" s="386">
        <v>7.9</v>
      </c>
    </row>
    <row r="13" spans="1:3" ht="14.25">
      <c r="A13" s="378" t="s">
        <v>587</v>
      </c>
      <c r="B13" s="384">
        <v>8.8</v>
      </c>
      <c r="C13" s="386">
        <v>11.2847522016923</v>
      </c>
    </row>
    <row r="14" spans="1:3" ht="14.25">
      <c r="A14" s="398" t="s">
        <v>661</v>
      </c>
      <c r="B14" s="398"/>
      <c r="C14" s="398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/>
  <mergeCells count="1">
    <mergeCell ref="A14:C14"/>
  </mergeCells>
  <printOptions/>
  <pageMargins left="1.247760630029393" right="1.247760630029393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C22"/>
  <sheetViews>
    <sheetView zoomScalePageLayoutView="0" workbookViewId="0" topLeftCell="A1">
      <selection activeCell="F26" sqref="F26"/>
    </sheetView>
  </sheetViews>
  <sheetFormatPr defaultColWidth="9.00390625" defaultRowHeight="14.25"/>
  <cols>
    <col min="1" max="1" width="18.50390625" style="260" customWidth="1"/>
    <col min="2" max="2" width="11.00390625" style="260" customWidth="1"/>
    <col min="3" max="3" width="11.50390625" style="260" customWidth="1"/>
    <col min="4" max="16384" width="9.00390625" style="260" customWidth="1"/>
  </cols>
  <sheetData>
    <row r="1" spans="1:3" ht="14.25" customHeight="1">
      <c r="A1" s="401" t="s">
        <v>525</v>
      </c>
      <c r="B1" s="402"/>
      <c r="C1" s="402"/>
    </row>
    <row r="2" spans="1:3" ht="14.25" customHeight="1">
      <c r="A2" s="403" t="s">
        <v>513</v>
      </c>
      <c r="B2" s="408" t="s">
        <v>514</v>
      </c>
      <c r="C2" s="252" t="s">
        <v>22</v>
      </c>
    </row>
    <row r="3" spans="1:3" ht="14.25" customHeight="1">
      <c r="A3" s="404"/>
      <c r="B3" s="409"/>
      <c r="C3" s="7" t="s">
        <v>77</v>
      </c>
    </row>
    <row r="4" spans="1:3" ht="14.25" customHeight="1">
      <c r="A4" s="264" t="s">
        <v>507</v>
      </c>
      <c r="B4" s="350">
        <v>554504</v>
      </c>
      <c r="C4" s="340">
        <v>4.7</v>
      </c>
    </row>
    <row r="5" spans="1:3" ht="14.25" customHeight="1">
      <c r="A5" s="267" t="s">
        <v>508</v>
      </c>
      <c r="B5" s="350">
        <v>227725</v>
      </c>
      <c r="C5" s="340">
        <v>5.4</v>
      </c>
    </row>
    <row r="6" spans="1:3" ht="14.25" customHeight="1">
      <c r="A6" s="267" t="s">
        <v>509</v>
      </c>
      <c r="B6" s="350">
        <v>9328</v>
      </c>
      <c r="C6" s="340">
        <v>8.5</v>
      </c>
    </row>
    <row r="7" spans="1:3" ht="14.25" customHeight="1">
      <c r="A7" s="267" t="s">
        <v>510</v>
      </c>
      <c r="B7" s="350">
        <v>113931</v>
      </c>
      <c r="C7" s="340">
        <v>4.6</v>
      </c>
    </row>
    <row r="8" spans="1:3" ht="14.25" customHeight="1">
      <c r="A8" s="268" t="s">
        <v>511</v>
      </c>
      <c r="B8" s="351">
        <v>198150</v>
      </c>
      <c r="C8" s="341">
        <v>3.6</v>
      </c>
    </row>
    <row r="9" spans="1:3" ht="14.25" customHeight="1">
      <c r="A9" s="261"/>
      <c r="B9" s="262"/>
      <c r="C9" s="263"/>
    </row>
    <row r="10" spans="1:3" ht="14.25" customHeight="1">
      <c r="A10" s="405"/>
      <c r="B10" s="406"/>
      <c r="C10" s="407"/>
    </row>
    <row r="11" spans="1:3" ht="14.25" customHeight="1">
      <c r="A11" s="403" t="s">
        <v>516</v>
      </c>
      <c r="B11" s="408" t="s">
        <v>515</v>
      </c>
      <c r="C11" s="252" t="s">
        <v>22</v>
      </c>
    </row>
    <row r="12" spans="1:3" ht="14.25" customHeight="1">
      <c r="A12" s="404"/>
      <c r="B12" s="409"/>
      <c r="C12" s="7" t="s">
        <v>77</v>
      </c>
    </row>
    <row r="13" spans="1:3" ht="14.25" customHeight="1">
      <c r="A13" s="269" t="s">
        <v>517</v>
      </c>
      <c r="B13" s="265"/>
      <c r="C13" s="266"/>
    </row>
    <row r="14" spans="1:3" ht="14.25" customHeight="1">
      <c r="A14" s="269" t="s">
        <v>518</v>
      </c>
      <c r="B14" s="352">
        <v>1.9921</v>
      </c>
      <c r="C14" s="340">
        <v>-0.4</v>
      </c>
    </row>
    <row r="15" spans="1:3" ht="14.25" customHeight="1">
      <c r="A15" s="269" t="s">
        <v>519</v>
      </c>
      <c r="B15" s="352">
        <v>43.93</v>
      </c>
      <c r="C15" s="340">
        <v>1.5</v>
      </c>
    </row>
    <row r="16" spans="1:3" ht="14.25" customHeight="1">
      <c r="A16" s="269" t="s">
        <v>520</v>
      </c>
      <c r="B16" s="352">
        <v>0.6732</v>
      </c>
      <c r="C16" s="340">
        <v>-1.3</v>
      </c>
    </row>
    <row r="17" spans="1:3" ht="14.25" customHeight="1">
      <c r="A17" s="269" t="s">
        <v>521</v>
      </c>
      <c r="B17" s="352">
        <v>0.5767</v>
      </c>
      <c r="C17" s="340">
        <v>1.5</v>
      </c>
    </row>
    <row r="18" spans="1:3" ht="14.25" customHeight="1">
      <c r="A18" s="269" t="s">
        <v>522</v>
      </c>
      <c r="B18" s="352">
        <v>428.19</v>
      </c>
      <c r="C18" s="339">
        <v>-0.7</v>
      </c>
    </row>
    <row r="19" spans="1:3" ht="14.25" customHeight="1">
      <c r="A19" s="269" t="s">
        <v>523</v>
      </c>
      <c r="B19" s="352">
        <v>4.6424</v>
      </c>
      <c r="C19" s="340">
        <v>1.7</v>
      </c>
    </row>
    <row r="20" spans="1:3" ht="14.25" customHeight="1">
      <c r="A20" s="270" t="s">
        <v>524</v>
      </c>
      <c r="B20" s="353">
        <v>10.8255</v>
      </c>
      <c r="C20" s="341">
        <v>-27.6</v>
      </c>
    </row>
    <row r="22" spans="1:3" ht="31.5" customHeight="1">
      <c r="A22" s="399" t="s">
        <v>625</v>
      </c>
      <c r="B22" s="400"/>
      <c r="C22" s="400"/>
    </row>
  </sheetData>
  <sheetProtection/>
  <mergeCells count="7">
    <mergeCell ref="A22:C22"/>
    <mergeCell ref="A1:C1"/>
    <mergeCell ref="A2:A3"/>
    <mergeCell ref="A10:C10"/>
    <mergeCell ref="B2:B3"/>
    <mergeCell ref="A11:A12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F22"/>
  <sheetViews>
    <sheetView zoomScalePageLayoutView="0" workbookViewId="0" topLeftCell="A13">
      <selection activeCell="I32" sqref="I32"/>
    </sheetView>
  </sheetViews>
  <sheetFormatPr defaultColWidth="9.00390625" defaultRowHeight="14.25"/>
  <cols>
    <col min="1" max="1" width="20.75390625" style="0" customWidth="1"/>
    <col min="2" max="2" width="16.375" style="1" customWidth="1"/>
    <col min="3" max="3" width="12.50390625" style="0" customWidth="1"/>
    <col min="4" max="240" width="7.875" style="1" customWidth="1"/>
  </cols>
  <sheetData>
    <row r="1" ht="14.25">
      <c r="A1" s="229" t="s">
        <v>35</v>
      </c>
    </row>
    <row r="2" spans="1:2" ht="14.25" customHeight="1">
      <c r="A2" s="21"/>
      <c r="B2" s="22" t="s">
        <v>376</v>
      </c>
    </row>
    <row r="3" spans="1:2" ht="16.5" customHeight="1">
      <c r="A3" s="23"/>
      <c r="B3" s="7" t="s">
        <v>495</v>
      </c>
    </row>
    <row r="4" spans="1:2" ht="23.25" customHeight="1">
      <c r="A4" s="24" t="s">
        <v>37</v>
      </c>
      <c r="B4" s="10">
        <v>8.2</v>
      </c>
    </row>
    <row r="5" spans="1:2" ht="23.25" customHeight="1">
      <c r="A5" s="25" t="s">
        <v>38</v>
      </c>
      <c r="B5" s="10">
        <v>6.49</v>
      </c>
    </row>
    <row r="6" spans="1:2" ht="23.25" customHeight="1">
      <c r="A6" s="25" t="s">
        <v>39</v>
      </c>
      <c r="B6" s="10">
        <v>9.17</v>
      </c>
    </row>
    <row r="7" spans="1:2" ht="23.25" customHeight="1">
      <c r="A7" s="25" t="s">
        <v>40</v>
      </c>
      <c r="B7" s="10">
        <v>26.72</v>
      </c>
    </row>
    <row r="8" spans="1:2" ht="23.25" customHeight="1">
      <c r="A8" s="25" t="s">
        <v>41</v>
      </c>
      <c r="B8" s="10">
        <v>-1.2</v>
      </c>
    </row>
    <row r="9" spans="1:2" ht="23.25" customHeight="1">
      <c r="A9" s="25" t="s">
        <v>42</v>
      </c>
      <c r="B9" s="10">
        <v>9.85</v>
      </c>
    </row>
    <row r="10" spans="1:2" ht="23.25" customHeight="1">
      <c r="A10" s="26" t="s">
        <v>43</v>
      </c>
      <c r="B10" s="10">
        <v>3.59</v>
      </c>
    </row>
    <row r="11" spans="1:2" ht="23.25" customHeight="1">
      <c r="A11" s="25" t="s">
        <v>44</v>
      </c>
      <c r="B11" s="10">
        <v>9.16</v>
      </c>
    </row>
    <row r="12" spans="1:2" ht="23.25" customHeight="1">
      <c r="A12" s="25" t="s">
        <v>45</v>
      </c>
      <c r="B12" s="10">
        <v>0.05</v>
      </c>
    </row>
    <row r="13" spans="1:2" ht="23.25" customHeight="1">
      <c r="A13" s="25" t="s">
        <v>46</v>
      </c>
      <c r="B13" s="10">
        <v>8.45</v>
      </c>
    </row>
    <row r="14" spans="1:2" ht="20.25" customHeight="1">
      <c r="A14" s="25" t="s">
        <v>47</v>
      </c>
      <c r="B14" s="10">
        <v>-69.43</v>
      </c>
    </row>
    <row r="15" spans="1:2" ht="20.25" customHeight="1">
      <c r="A15" s="25" t="s">
        <v>48</v>
      </c>
      <c r="B15" s="10">
        <v>7.62</v>
      </c>
    </row>
    <row r="16" spans="1:240" ht="20.25" customHeight="1">
      <c r="A16" s="25" t="s">
        <v>49</v>
      </c>
      <c r="B16" s="10">
        <v>17.1</v>
      </c>
      <c r="IA16"/>
      <c r="IB16"/>
      <c r="IC16"/>
      <c r="ID16"/>
      <c r="IE16"/>
      <c r="IF16"/>
    </row>
    <row r="17" spans="1:240" ht="20.25" customHeight="1">
      <c r="A17" s="25" t="s">
        <v>50</v>
      </c>
      <c r="B17" s="10">
        <v>10.809453976626244</v>
      </c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20.25" customHeight="1">
      <c r="A18" s="27" t="s">
        <v>51</v>
      </c>
      <c r="B18" s="28">
        <v>4.03208589952042</v>
      </c>
      <c r="C18" s="1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24" customHeight="1">
      <c r="A19" s="410"/>
      <c r="B19" s="411"/>
      <c r="C19" s="411"/>
      <c r="HU19"/>
      <c r="HV19"/>
      <c r="HW19"/>
      <c r="HX19"/>
      <c r="HY19"/>
      <c r="HZ19"/>
      <c r="IA19"/>
      <c r="IB19"/>
      <c r="IC19"/>
      <c r="ID19"/>
      <c r="IE19"/>
      <c r="IF19"/>
    </row>
    <row r="20" spans="232:240" ht="20.25" customHeight="1">
      <c r="HX20"/>
      <c r="HY20"/>
      <c r="HZ20"/>
      <c r="IA20"/>
      <c r="IB20"/>
      <c r="IC20"/>
      <c r="ID20"/>
      <c r="IE20"/>
      <c r="IF20"/>
    </row>
    <row r="21" spans="235:240" ht="14.25">
      <c r="IA21"/>
      <c r="IB21"/>
      <c r="IC21"/>
      <c r="ID21"/>
      <c r="IE21"/>
      <c r="IF21"/>
    </row>
    <row r="22" spans="235:240" ht="14.25">
      <c r="IA22"/>
      <c r="IB22"/>
      <c r="IC22"/>
      <c r="ID22"/>
      <c r="IE22"/>
      <c r="IF22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</sheetData>
  <sheetProtection/>
  <mergeCells count="1">
    <mergeCell ref="A19:C19"/>
  </mergeCells>
  <printOptions/>
  <pageMargins left="0.747823152016467" right="0.747823152016467" top="0.9839047597149226" bottom="0.9839047597149226" header="0.5117415443180114" footer="0.5117415443180114"/>
  <pageSetup firstPageNumber="0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C33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34.75390625" style="271" customWidth="1"/>
    <col min="2" max="2" width="15.75390625" style="271" customWidth="1"/>
    <col min="3" max="3" width="16.00390625" style="271" customWidth="1"/>
    <col min="4" max="16384" width="9.00390625" style="271" customWidth="1"/>
  </cols>
  <sheetData>
    <row r="1" spans="1:3" ht="14.25" customHeight="1">
      <c r="A1" s="412" t="s">
        <v>600</v>
      </c>
      <c r="B1" s="413"/>
      <c r="C1" s="413"/>
    </row>
    <row r="2" spans="1:3" ht="24" customHeight="1">
      <c r="A2" s="276" t="s">
        <v>552</v>
      </c>
      <c r="B2" s="277" t="s">
        <v>553</v>
      </c>
      <c r="C2" s="278" t="s">
        <v>554</v>
      </c>
    </row>
    <row r="3" spans="1:3" ht="14.25" customHeight="1">
      <c r="A3" s="274" t="s">
        <v>52</v>
      </c>
      <c r="B3" s="329">
        <v>8.2</v>
      </c>
      <c r="C3" s="331">
        <v>100</v>
      </c>
    </row>
    <row r="4" spans="1:3" ht="14.25" customHeight="1">
      <c r="A4" s="275" t="s">
        <v>526</v>
      </c>
      <c r="B4" s="330">
        <v>22.05</v>
      </c>
      <c r="C4" s="327">
        <v>7.44</v>
      </c>
    </row>
    <row r="5" spans="1:3" ht="14.25" customHeight="1">
      <c r="A5" s="275" t="s">
        <v>527</v>
      </c>
      <c r="B5" s="330">
        <v>10.81</v>
      </c>
      <c r="C5" s="327">
        <v>2.19</v>
      </c>
    </row>
    <row r="6" spans="1:3" ht="14.25" customHeight="1">
      <c r="A6" s="275" t="s">
        <v>528</v>
      </c>
      <c r="B6" s="330">
        <v>4.12</v>
      </c>
      <c r="C6" s="327">
        <v>1.28</v>
      </c>
    </row>
    <row r="7" spans="1:3" ht="14.25" customHeight="1">
      <c r="A7" s="275" t="s">
        <v>529</v>
      </c>
      <c r="B7" s="330">
        <v>4.84</v>
      </c>
      <c r="C7" s="327">
        <v>6.07</v>
      </c>
    </row>
    <row r="8" spans="1:3" ht="14.25" customHeight="1">
      <c r="A8" s="275" t="s">
        <v>530</v>
      </c>
      <c r="B8" s="330">
        <v>3.25</v>
      </c>
      <c r="C8" s="327">
        <v>9.58</v>
      </c>
    </row>
    <row r="9" spans="1:3" ht="14.25" customHeight="1">
      <c r="A9" s="275" t="s">
        <v>531</v>
      </c>
      <c r="B9" s="330">
        <v>-1.21</v>
      </c>
      <c r="C9" s="327">
        <v>2.85</v>
      </c>
    </row>
    <row r="10" spans="1:3" ht="14.25" customHeight="1">
      <c r="A10" s="275" t="s">
        <v>532</v>
      </c>
      <c r="B10" s="330">
        <v>2.31</v>
      </c>
      <c r="C10" s="327">
        <v>15.76</v>
      </c>
    </row>
    <row r="11" spans="1:3" ht="14.25" customHeight="1">
      <c r="A11" s="275" t="s">
        <v>533</v>
      </c>
      <c r="B11" s="330">
        <v>3.39</v>
      </c>
      <c r="C11" s="327">
        <v>11.48</v>
      </c>
    </row>
    <row r="12" spans="1:3" ht="14.25" customHeight="1">
      <c r="A12" s="275" t="s">
        <v>534</v>
      </c>
      <c r="B12" s="330">
        <v>1.74</v>
      </c>
      <c r="C12" s="327">
        <v>10.93</v>
      </c>
    </row>
    <row r="13" spans="1:3" ht="14.25" customHeight="1">
      <c r="A13" s="275" t="s">
        <v>535</v>
      </c>
      <c r="B13" s="330">
        <v>14.01</v>
      </c>
      <c r="C13" s="327">
        <v>5.94</v>
      </c>
    </row>
    <row r="14" spans="1:3" ht="14.25" customHeight="1">
      <c r="A14" s="275" t="s">
        <v>536</v>
      </c>
      <c r="B14" s="330">
        <v>12</v>
      </c>
      <c r="C14" s="327">
        <v>4.16</v>
      </c>
    </row>
    <row r="15" spans="1:3" ht="14.25" customHeight="1">
      <c r="A15" s="275" t="s">
        <v>537</v>
      </c>
      <c r="B15" s="330">
        <v>8.45</v>
      </c>
      <c r="C15" s="327">
        <v>0.96</v>
      </c>
    </row>
    <row r="16" spans="1:3" ht="14.25" customHeight="1">
      <c r="A16" s="275" t="s">
        <v>538</v>
      </c>
      <c r="B16" s="330">
        <v>13.19</v>
      </c>
      <c r="C16" s="327">
        <v>1.38</v>
      </c>
    </row>
    <row r="17" spans="1:3" ht="14.25" customHeight="1">
      <c r="A17" s="275" t="s">
        <v>539</v>
      </c>
      <c r="B17" s="330">
        <v>26.14</v>
      </c>
      <c r="C17" s="327">
        <v>2.17</v>
      </c>
    </row>
    <row r="18" spans="1:3" ht="14.25" customHeight="1">
      <c r="A18" s="275" t="s">
        <v>540</v>
      </c>
      <c r="B18" s="330">
        <v>36.35</v>
      </c>
      <c r="C18" s="327">
        <v>1.34</v>
      </c>
    </row>
    <row r="19" spans="1:3" ht="14.25" customHeight="1">
      <c r="A19" s="275" t="s">
        <v>541</v>
      </c>
      <c r="B19" s="330">
        <v>2.57</v>
      </c>
      <c r="C19" s="327">
        <v>4.49</v>
      </c>
    </row>
    <row r="20" spans="1:3" ht="14.25" customHeight="1">
      <c r="A20" s="325" t="s">
        <v>546</v>
      </c>
      <c r="B20" s="327">
        <v>9.95302810044771</v>
      </c>
      <c r="C20" s="327">
        <v>26.28510703032749</v>
      </c>
    </row>
    <row r="21" spans="1:3" ht="14.25" customHeight="1">
      <c r="A21" s="326" t="s">
        <v>547</v>
      </c>
      <c r="B21" s="328">
        <v>4.962873987257211</v>
      </c>
      <c r="C21" s="328">
        <v>41.039565096832995</v>
      </c>
    </row>
    <row r="22" spans="1:3" ht="14.25" customHeight="1">
      <c r="A22" s="285"/>
      <c r="B22" s="273"/>
      <c r="C22" s="272"/>
    </row>
    <row r="23" spans="1:3" ht="14.25" customHeight="1">
      <c r="A23" s="286" t="s">
        <v>555</v>
      </c>
      <c r="B23" s="287" t="s">
        <v>556</v>
      </c>
      <c r="C23" s="287" t="s">
        <v>557</v>
      </c>
    </row>
    <row r="24" spans="1:3" ht="14.25" customHeight="1">
      <c r="A24" s="279" t="s">
        <v>542</v>
      </c>
      <c r="B24" s="280" t="s">
        <v>543</v>
      </c>
      <c r="C24" s="280" t="s">
        <v>543</v>
      </c>
    </row>
    <row r="25" spans="1:3" ht="14.25" customHeight="1">
      <c r="A25" s="281" t="s">
        <v>548</v>
      </c>
      <c r="B25" s="280" t="s">
        <v>543</v>
      </c>
      <c r="C25" s="280" t="s">
        <v>543</v>
      </c>
    </row>
    <row r="26" spans="1:3" ht="14.25" customHeight="1">
      <c r="A26" s="279" t="s">
        <v>544</v>
      </c>
      <c r="B26" s="334">
        <v>96.60757253586905</v>
      </c>
      <c r="C26" s="334">
        <v>96.65</v>
      </c>
    </row>
    <row r="27" spans="1:3" ht="14.25" customHeight="1">
      <c r="A27" s="283" t="s">
        <v>549</v>
      </c>
      <c r="B27" s="282"/>
      <c r="C27" s="282"/>
    </row>
    <row r="28" spans="1:3" ht="14.25" customHeight="1">
      <c r="A28" s="279" t="s">
        <v>550</v>
      </c>
      <c r="B28" s="280">
        <v>9.704984175334147</v>
      </c>
      <c r="C28" s="280">
        <v>10.809103820039041</v>
      </c>
    </row>
    <row r="29" spans="1:3" ht="14.25" customHeight="1">
      <c r="A29" s="279" t="s">
        <v>545</v>
      </c>
      <c r="B29" s="280">
        <v>15.638831342207624</v>
      </c>
      <c r="C29" s="280">
        <v>11.110629163492078</v>
      </c>
    </row>
    <row r="30" spans="1:3" ht="14.25" customHeight="1">
      <c r="A30" s="284" t="s">
        <v>551</v>
      </c>
      <c r="B30" s="332">
        <v>-3.5292460849450435</v>
      </c>
      <c r="C30" s="333">
        <v>-1.8904080679425306</v>
      </c>
    </row>
    <row r="31" ht="13.5">
      <c r="A31" s="271" t="s">
        <v>79</v>
      </c>
    </row>
    <row r="33" ht="13.5">
      <c r="A33" s="271" t="s">
        <v>79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HZ53"/>
  <sheetViews>
    <sheetView zoomScalePageLayoutView="0" workbookViewId="0" topLeftCell="A1">
      <selection activeCell="E23" sqref="E23:E24"/>
    </sheetView>
  </sheetViews>
  <sheetFormatPr defaultColWidth="9.00390625" defaultRowHeight="14.25"/>
  <cols>
    <col min="1" max="1" width="23.625" style="0" customWidth="1"/>
    <col min="2" max="2" width="8.50390625" style="0" customWidth="1"/>
    <col min="3" max="4" width="7.875" style="1" customWidth="1"/>
    <col min="5" max="5" width="8.50390625" style="0" customWidth="1"/>
    <col min="6" max="234" width="7.875" style="1" customWidth="1"/>
  </cols>
  <sheetData>
    <row r="1" spans="1:3" ht="14.25">
      <c r="A1" s="414" t="s">
        <v>54</v>
      </c>
      <c r="B1" s="414"/>
      <c r="C1" s="414"/>
    </row>
    <row r="2" spans="1:3" ht="25.5" customHeight="1">
      <c r="A2" s="415"/>
      <c r="B2" s="167" t="s">
        <v>497</v>
      </c>
      <c r="C2" s="35" t="s">
        <v>55</v>
      </c>
    </row>
    <row r="3" spans="1:3" ht="13.5" customHeight="1">
      <c r="A3" s="416"/>
      <c r="B3" s="36" t="s">
        <v>56</v>
      </c>
      <c r="C3" s="36" t="s">
        <v>57</v>
      </c>
    </row>
    <row r="4" spans="1:234" ht="14.25">
      <c r="A4" s="26" t="s">
        <v>58</v>
      </c>
      <c r="B4" s="32">
        <v>17.384288</v>
      </c>
      <c r="C4" s="30">
        <v>19.486212300332667</v>
      </c>
      <c r="HV4"/>
      <c r="HW4"/>
      <c r="HX4"/>
      <c r="HY4"/>
      <c r="HZ4"/>
    </row>
    <row r="5" spans="1:234" ht="14.25">
      <c r="A5" s="26" t="s">
        <v>59</v>
      </c>
      <c r="B5" s="33">
        <v>1.7623</v>
      </c>
      <c r="C5" s="10">
        <v>9.053217821782184</v>
      </c>
      <c r="HV5"/>
      <c r="HW5"/>
      <c r="HX5"/>
      <c r="HY5"/>
      <c r="HZ5"/>
    </row>
    <row r="6" spans="1:234" ht="14.25">
      <c r="A6" s="26" t="s">
        <v>60</v>
      </c>
      <c r="B6" s="33">
        <v>6.2449</v>
      </c>
      <c r="C6" s="10">
        <v>9.425267215700032</v>
      </c>
      <c r="HV6"/>
      <c r="HW6"/>
      <c r="HX6"/>
      <c r="HY6"/>
      <c r="HZ6"/>
    </row>
    <row r="7" spans="1:234" ht="14.25">
      <c r="A7" s="26" t="s">
        <v>61</v>
      </c>
      <c r="B7" s="33">
        <v>866.81</v>
      </c>
      <c r="C7" s="10">
        <v>12.746972594008923</v>
      </c>
      <c r="HV7"/>
      <c r="HW7"/>
      <c r="HX7"/>
      <c r="HY7"/>
      <c r="HZ7"/>
    </row>
    <row r="8" spans="1:234" ht="14.25">
      <c r="A8" s="26" t="s">
        <v>62</v>
      </c>
      <c r="B8" s="33">
        <v>0.074788</v>
      </c>
      <c r="C8" s="10">
        <v>16.311041990668727</v>
      </c>
      <c r="HV8"/>
      <c r="HW8"/>
      <c r="HX8"/>
      <c r="HY8"/>
      <c r="HZ8"/>
    </row>
    <row r="9" spans="1:234" ht="14.25">
      <c r="A9" s="26" t="s">
        <v>63</v>
      </c>
      <c r="B9" s="33">
        <v>0.067075</v>
      </c>
      <c r="C9" s="10">
        <v>43.981024342077035</v>
      </c>
      <c r="HV9"/>
      <c r="HW9"/>
      <c r="HX9"/>
      <c r="HY9"/>
      <c r="HZ9"/>
    </row>
    <row r="10" spans="1:234" ht="14.25">
      <c r="A10" s="26" t="s">
        <v>64</v>
      </c>
      <c r="B10" s="33">
        <v>11.3085</v>
      </c>
      <c r="C10" s="10">
        <v>-8.906002046060522</v>
      </c>
      <c r="HV10"/>
      <c r="HW10"/>
      <c r="HX10"/>
      <c r="HY10"/>
      <c r="HZ10"/>
    </row>
    <row r="11" spans="1:234" ht="14.25">
      <c r="A11" s="26" t="s">
        <v>65</v>
      </c>
      <c r="B11" s="33">
        <v>67.435913</v>
      </c>
      <c r="C11" s="10">
        <v>-39.38867436605982</v>
      </c>
      <c r="HV11"/>
      <c r="HW11"/>
      <c r="HX11"/>
      <c r="HY11"/>
      <c r="HZ11"/>
    </row>
    <row r="12" spans="1:234" ht="14.25">
      <c r="A12" s="26" t="s">
        <v>66</v>
      </c>
      <c r="B12" s="33">
        <v>433.322972</v>
      </c>
      <c r="C12" s="10">
        <v>-1.3515127962296418</v>
      </c>
      <c r="HV12"/>
      <c r="HW12"/>
      <c r="HX12"/>
      <c r="HY12"/>
      <c r="HZ12"/>
    </row>
    <row r="13" spans="1:234" ht="14.25">
      <c r="A13" s="26" t="s">
        <v>67</v>
      </c>
      <c r="B13" s="33">
        <v>244.4325</v>
      </c>
      <c r="C13" s="10">
        <v>22.95063413770451</v>
      </c>
      <c r="HV13"/>
      <c r="HW13"/>
      <c r="HX13"/>
      <c r="HY13"/>
      <c r="HZ13"/>
    </row>
    <row r="14" spans="1:234" ht="14.25">
      <c r="A14" s="26" t="s">
        <v>68</v>
      </c>
      <c r="B14" s="33">
        <v>201.1436</v>
      </c>
      <c r="C14" s="10">
        <v>32.821751368127366</v>
      </c>
      <c r="HV14"/>
      <c r="HW14"/>
      <c r="HX14"/>
      <c r="HY14"/>
      <c r="HZ14"/>
    </row>
    <row r="15" spans="1:234" ht="14.25">
      <c r="A15" s="26" t="s">
        <v>69</v>
      </c>
      <c r="B15" s="33">
        <v>8.1894</v>
      </c>
      <c r="C15" s="10">
        <v>-46.876925771443766</v>
      </c>
      <c r="HV15"/>
      <c r="HW15"/>
      <c r="HX15"/>
      <c r="HY15"/>
      <c r="HZ15"/>
    </row>
    <row r="16" spans="1:234" ht="14.25">
      <c r="A16" s="26" t="s">
        <v>70</v>
      </c>
      <c r="B16" s="33">
        <v>210.0592</v>
      </c>
      <c r="C16" s="10">
        <v>10.238246929155665</v>
      </c>
      <c r="HV16"/>
      <c r="HW16"/>
      <c r="HX16"/>
      <c r="HY16"/>
      <c r="HZ16"/>
    </row>
    <row r="17" spans="1:234" ht="14.25">
      <c r="A17" s="26" t="s">
        <v>71</v>
      </c>
      <c r="B17" s="33">
        <v>284.8488</v>
      </c>
      <c r="C17" s="10">
        <v>3.822854901800696</v>
      </c>
      <c r="HV17"/>
      <c r="HW17"/>
      <c r="HX17"/>
      <c r="HY17"/>
      <c r="HZ17"/>
    </row>
    <row r="18" spans="1:234" ht="14.25">
      <c r="A18" s="26" t="s">
        <v>72</v>
      </c>
      <c r="B18" s="33">
        <v>8.34332</v>
      </c>
      <c r="C18" s="10">
        <v>-0.2560749048984121</v>
      </c>
      <c r="HV18"/>
      <c r="HW18"/>
      <c r="HX18"/>
      <c r="HY18"/>
      <c r="HZ18"/>
    </row>
    <row r="19" spans="1:234" ht="14.25">
      <c r="A19" s="26" t="s">
        <v>73</v>
      </c>
      <c r="B19" s="33">
        <v>266.551</v>
      </c>
      <c r="C19" s="10">
        <v>-9.132468035407342</v>
      </c>
      <c r="HV19"/>
      <c r="HW19"/>
      <c r="HX19"/>
      <c r="HY19"/>
      <c r="HZ19"/>
    </row>
    <row r="20" spans="1:234" ht="14.25">
      <c r="A20" s="26" t="s">
        <v>74</v>
      </c>
      <c r="B20" s="33">
        <v>0.9039</v>
      </c>
      <c r="C20" s="10">
        <v>-20.87710084033614</v>
      </c>
      <c r="HV20"/>
      <c r="HW20"/>
      <c r="HX20"/>
      <c r="HY20"/>
      <c r="HZ20"/>
    </row>
    <row r="21" spans="1:234" ht="14.25">
      <c r="A21" s="26" t="s">
        <v>75</v>
      </c>
      <c r="B21" s="33">
        <v>10.0967</v>
      </c>
      <c r="C21" s="10">
        <v>13.312384265753892</v>
      </c>
      <c r="HV21"/>
      <c r="HW21"/>
      <c r="HX21"/>
      <c r="HY21"/>
      <c r="HZ21"/>
    </row>
    <row r="22" spans="1:234" ht="14.25">
      <c r="A22" s="27" t="s">
        <v>76</v>
      </c>
      <c r="B22" s="37">
        <v>2924.73</v>
      </c>
      <c r="C22" s="28">
        <v>16.776666467029997</v>
      </c>
      <c r="HV22"/>
      <c r="HW22"/>
      <c r="HX22"/>
      <c r="HY22"/>
      <c r="HZ22"/>
    </row>
    <row r="23" spans="230:234" ht="14.25">
      <c r="HV23"/>
      <c r="HW23"/>
      <c r="HX23"/>
      <c r="HY23"/>
      <c r="HZ23"/>
    </row>
    <row r="24" spans="230:234" ht="14.25">
      <c r="HV24"/>
      <c r="HW24"/>
      <c r="HX24"/>
      <c r="HY24"/>
      <c r="HZ24"/>
    </row>
    <row r="25" spans="230:234" ht="14.25">
      <c r="HV25"/>
      <c r="HW25"/>
      <c r="HX25"/>
      <c r="HY25"/>
      <c r="HZ25"/>
    </row>
    <row r="26" spans="230:234" ht="14.25">
      <c r="HV26"/>
      <c r="HW26"/>
      <c r="HX26"/>
      <c r="HY26"/>
      <c r="HZ26"/>
    </row>
    <row r="27" spans="230:234" ht="14.25">
      <c r="HV27"/>
      <c r="HW27"/>
      <c r="HX27"/>
      <c r="HY27"/>
      <c r="HZ27"/>
    </row>
    <row r="28" spans="230:234" ht="14.25">
      <c r="HV28"/>
      <c r="HW28"/>
      <c r="HX28"/>
      <c r="HY28"/>
      <c r="HZ28"/>
    </row>
    <row r="29" spans="230:234" ht="14.25">
      <c r="HV29"/>
      <c r="HW29"/>
      <c r="HX29"/>
      <c r="HY29"/>
      <c r="HZ29"/>
    </row>
    <row r="30" spans="230:234" ht="14.25">
      <c r="HV30"/>
      <c r="HW30"/>
      <c r="HX30"/>
      <c r="HY30"/>
      <c r="HZ30"/>
    </row>
    <row r="31" spans="230:234" ht="14.25">
      <c r="HV31"/>
      <c r="HW31"/>
      <c r="HX31"/>
      <c r="HY31"/>
      <c r="HZ31"/>
    </row>
    <row r="32" spans="230:234" ht="14.25">
      <c r="HV32"/>
      <c r="HW32"/>
      <c r="HX32"/>
      <c r="HY32"/>
      <c r="HZ32"/>
    </row>
    <row r="33" spans="230:234" ht="14.25">
      <c r="HV33"/>
      <c r="HW33"/>
      <c r="HX33"/>
      <c r="HY33"/>
      <c r="HZ33"/>
    </row>
    <row r="34" spans="230:234" ht="14.25">
      <c r="HV34"/>
      <c r="HW34"/>
      <c r="HX34"/>
      <c r="HY34"/>
      <c r="HZ34"/>
    </row>
    <row r="35" spans="230:234" ht="14.25">
      <c r="HV35"/>
      <c r="HW35"/>
      <c r="HX35"/>
      <c r="HY35"/>
      <c r="HZ35"/>
    </row>
    <row r="36" spans="230:234" ht="14.25">
      <c r="HV36"/>
      <c r="HW36"/>
      <c r="HX36"/>
      <c r="HY36"/>
      <c r="HZ36"/>
    </row>
    <row r="37" spans="230:234" ht="14.25">
      <c r="HV37"/>
      <c r="HW37"/>
      <c r="HX37"/>
      <c r="HY37"/>
      <c r="HZ37"/>
    </row>
    <row r="38" spans="230:234" ht="14.25">
      <c r="HV38"/>
      <c r="HW38"/>
      <c r="HX38"/>
      <c r="HY38"/>
      <c r="HZ38"/>
    </row>
    <row r="39" spans="230:234" ht="14.25">
      <c r="HV39"/>
      <c r="HW39"/>
      <c r="HX39"/>
      <c r="HY39"/>
      <c r="HZ39"/>
    </row>
    <row r="40" spans="230:234" ht="14.25">
      <c r="HV40"/>
      <c r="HW40"/>
      <c r="HX40"/>
      <c r="HY40"/>
      <c r="HZ40"/>
    </row>
    <row r="41" spans="230:234" ht="14.25">
      <c r="HV41"/>
      <c r="HW41"/>
      <c r="HX41"/>
      <c r="HY41"/>
      <c r="HZ41"/>
    </row>
    <row r="42" spans="230:234" ht="14.25">
      <c r="HV42"/>
      <c r="HW42"/>
      <c r="HX42"/>
      <c r="HY42"/>
      <c r="HZ42"/>
    </row>
    <row r="43" spans="230:234" ht="14.25">
      <c r="HV43"/>
      <c r="HW43"/>
      <c r="HX43"/>
      <c r="HY43"/>
      <c r="HZ43"/>
    </row>
    <row r="44" spans="230:234" ht="14.25">
      <c r="HV44"/>
      <c r="HW44"/>
      <c r="HX44"/>
      <c r="HY44"/>
      <c r="HZ44"/>
    </row>
    <row r="45" spans="230:234" ht="14.25">
      <c r="HV45"/>
      <c r="HW45"/>
      <c r="HX45"/>
      <c r="HY45"/>
      <c r="HZ45"/>
    </row>
    <row r="46" spans="230:234" ht="14.25">
      <c r="HV46"/>
      <c r="HW46"/>
      <c r="HX46"/>
      <c r="HY46"/>
      <c r="HZ46"/>
    </row>
    <row r="47" spans="230:234" ht="14.25">
      <c r="HV47"/>
      <c r="HW47"/>
      <c r="HX47"/>
      <c r="HY47"/>
      <c r="HZ47"/>
    </row>
    <row r="48" spans="230:234" ht="14.25">
      <c r="HV48"/>
      <c r="HW48"/>
      <c r="HX48"/>
      <c r="HY48"/>
      <c r="HZ48"/>
    </row>
    <row r="49" spans="230:234" ht="14.25">
      <c r="HV49"/>
      <c r="HW49"/>
      <c r="HX49"/>
      <c r="HY49"/>
      <c r="HZ49"/>
    </row>
    <row r="50" spans="230:234" ht="14.25">
      <c r="HV50"/>
      <c r="HW50"/>
      <c r="HX50"/>
      <c r="HY50"/>
      <c r="HZ50"/>
    </row>
    <row r="51" spans="230:234" ht="14.25">
      <c r="HV51"/>
      <c r="HW51"/>
      <c r="HX51"/>
      <c r="HY51"/>
      <c r="HZ51"/>
    </row>
    <row r="52" spans="230:234" ht="14.25">
      <c r="HV52"/>
      <c r="HW52"/>
      <c r="HX52"/>
      <c r="HY52"/>
      <c r="HZ52"/>
    </row>
    <row r="53" spans="230:234" ht="14.25">
      <c r="HV53"/>
      <c r="HW53"/>
      <c r="HX53"/>
      <c r="HY53"/>
      <c r="HZ53"/>
    </row>
  </sheetData>
  <sheetProtection/>
  <mergeCells count="2">
    <mergeCell ref="A1:C1"/>
    <mergeCell ref="A2:A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C17"/>
  <sheetViews>
    <sheetView tabSelected="1" zoomScalePageLayoutView="0" workbookViewId="0" topLeftCell="A1">
      <selection activeCell="A22" sqref="A22"/>
    </sheetView>
  </sheetViews>
  <sheetFormatPr defaultColWidth="9.00390625" defaultRowHeight="14.25"/>
  <cols>
    <col min="1" max="1" width="27.625" style="271" customWidth="1"/>
    <col min="2" max="16384" width="9.00390625" style="271" customWidth="1"/>
  </cols>
  <sheetData>
    <row r="1" spans="1:3" ht="14.25" customHeight="1">
      <c r="A1" s="417" t="s">
        <v>601</v>
      </c>
      <c r="B1" s="418"/>
      <c r="C1" s="418"/>
    </row>
    <row r="2" spans="1:3" ht="14.25" customHeight="1">
      <c r="A2" s="419"/>
      <c r="B2" s="421" t="s">
        <v>623</v>
      </c>
      <c r="C2" s="288" t="s">
        <v>22</v>
      </c>
    </row>
    <row r="3" spans="1:3" ht="14.25" customHeight="1">
      <c r="A3" s="420"/>
      <c r="B3" s="422"/>
      <c r="C3" s="291" t="s">
        <v>77</v>
      </c>
    </row>
    <row r="4" spans="1:3" ht="14.25" customHeight="1">
      <c r="A4" s="289" t="s">
        <v>558</v>
      </c>
      <c r="B4" s="344">
        <v>480</v>
      </c>
      <c r="C4" s="345">
        <v>-8.6</v>
      </c>
    </row>
    <row r="5" spans="1:3" ht="14.25" customHeight="1">
      <c r="A5" s="289" t="s">
        <v>559</v>
      </c>
      <c r="B5" s="344">
        <v>52</v>
      </c>
      <c r="C5" s="345">
        <v>-5.5</v>
      </c>
    </row>
    <row r="6" spans="1:3" ht="29.25" customHeight="1">
      <c r="A6" s="289" t="s">
        <v>621</v>
      </c>
      <c r="B6" s="346">
        <v>10.83</v>
      </c>
      <c r="C6" s="371" t="s">
        <v>653</v>
      </c>
    </row>
    <row r="7" spans="1:3" ht="14.25" customHeight="1">
      <c r="A7" s="289" t="s">
        <v>560</v>
      </c>
      <c r="B7" s="346">
        <v>496.5</v>
      </c>
      <c r="C7" s="345">
        <v>0.9</v>
      </c>
    </row>
    <row r="8" spans="1:3" ht="14.25" customHeight="1">
      <c r="A8" s="289" t="s">
        <v>561</v>
      </c>
      <c r="B8" s="346">
        <v>428.8</v>
      </c>
      <c r="C8" s="345">
        <v>-1.5</v>
      </c>
    </row>
    <row r="9" spans="1:3" ht="14.25" customHeight="1">
      <c r="A9" s="289" t="s">
        <v>562</v>
      </c>
      <c r="B9" s="334">
        <v>86.36</v>
      </c>
      <c r="C9" s="370">
        <v>-2.08</v>
      </c>
    </row>
    <row r="10" spans="1:3" ht="14.25" customHeight="1">
      <c r="A10" s="289" t="s">
        <v>563</v>
      </c>
      <c r="B10" s="346">
        <v>671.2</v>
      </c>
      <c r="C10" s="345">
        <v>5.6</v>
      </c>
    </row>
    <row r="11" spans="1:3" ht="14.25" customHeight="1">
      <c r="A11" s="275" t="s">
        <v>571</v>
      </c>
      <c r="B11" s="346">
        <v>260.1</v>
      </c>
      <c r="C11" s="345">
        <v>8.2</v>
      </c>
    </row>
    <row r="12" spans="1:3" ht="14.25" customHeight="1">
      <c r="A12" s="289" t="s">
        <v>564</v>
      </c>
      <c r="B12" s="346">
        <v>368.3</v>
      </c>
      <c r="C12" s="345">
        <v>-3.9</v>
      </c>
    </row>
    <row r="13" spans="1:3" ht="14.25" customHeight="1">
      <c r="A13" s="289" t="s">
        <v>565</v>
      </c>
      <c r="B13" s="346">
        <v>24</v>
      </c>
      <c r="C13" s="345">
        <v>80.5</v>
      </c>
    </row>
    <row r="14" spans="1:3" ht="14.25" customHeight="1">
      <c r="A14" s="289" t="s">
        <v>566</v>
      </c>
      <c r="B14" s="346">
        <v>26.8</v>
      </c>
      <c r="C14" s="345">
        <v>8.5</v>
      </c>
    </row>
    <row r="15" spans="1:3" ht="14.25" customHeight="1">
      <c r="A15" s="342" t="s">
        <v>620</v>
      </c>
      <c r="B15" s="346">
        <v>1.2</v>
      </c>
      <c r="C15" s="345">
        <v>-50</v>
      </c>
    </row>
    <row r="16" spans="1:3" ht="14.25" customHeight="1">
      <c r="A16" s="468" t="s">
        <v>663</v>
      </c>
      <c r="B16" s="346">
        <v>64.4</v>
      </c>
      <c r="C16" s="345">
        <v>18.4</v>
      </c>
    </row>
    <row r="17" spans="1:3" ht="14.25" customHeight="1">
      <c r="A17" s="290" t="s">
        <v>567</v>
      </c>
      <c r="B17" s="347">
        <v>7.5</v>
      </c>
      <c r="C17" s="348">
        <v>-1.3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ezstjj</Company>
  <TotalTime>1298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</dc:creator>
  <cp:keywords/>
  <dc:description/>
  <cp:lastModifiedBy>Administrator</cp:lastModifiedBy>
  <cp:lastPrinted>2018-07-24T09:08:03Z</cp:lastPrinted>
  <dcterms:created xsi:type="dcterms:W3CDTF">2004-03-08T06:18:38Z</dcterms:created>
  <dcterms:modified xsi:type="dcterms:W3CDTF">2023-04-26T03:23:13Z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