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76" windowWidth="7455" windowHeight="10380" tabRatio="630" activeTab="8"/>
  </bookViews>
  <sheets>
    <sheet name="封面" sheetId="1" r:id="rId1"/>
    <sheet name="目录 " sheetId="2" r:id="rId2"/>
    <sheet name="1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插5" sheetId="11" r:id="rId11"/>
    <sheet name="7" sheetId="12" r:id="rId12"/>
    <sheet name="8" sheetId="13" r:id="rId13"/>
    <sheet name="10" sheetId="14" r:id="rId14"/>
    <sheet name="11" sheetId="15" r:id="rId15"/>
    <sheet name="12" sheetId="16" r:id="rId16"/>
    <sheet name="14" sheetId="17" r:id="rId17"/>
    <sheet name="15" sheetId="18" r:id="rId18"/>
    <sheet name="插15" sheetId="19" r:id="rId19"/>
    <sheet name="16" sheetId="20" r:id="rId20"/>
    <sheet name="17" sheetId="21" r:id="rId21"/>
    <sheet name="插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插24" sheetId="29" r:id="rId29"/>
    <sheet name="26" sheetId="30" r:id="rId30"/>
    <sheet name="插26" sheetId="31" r:id="rId31"/>
    <sheet name="28" sheetId="32" r:id="rId32"/>
    <sheet name="29" sheetId="33" r:id="rId33"/>
    <sheet name="30" sheetId="34" r:id="rId34"/>
    <sheet name="31" sheetId="35" r:id="rId35"/>
    <sheet name="32 " sheetId="36" r:id="rId36"/>
    <sheet name="33" sheetId="37" r:id="rId37"/>
  </sheets>
  <externalReferences>
    <externalReference r:id="rId40"/>
    <externalReference r:id="rId41"/>
  </externalReferences>
  <definedNames>
    <definedName name="OLE_LINK1" localSheetId="2">'1'!$C$19</definedName>
    <definedName name="OLE_LINK1" localSheetId="3">'插1 '!$B$7</definedName>
  </definedNames>
  <calcPr fullCalcOnLoad="1"/>
</workbook>
</file>

<file path=xl/sharedStrings.xml><?xml version="1.0" encoding="utf-8"?>
<sst xmlns="http://schemas.openxmlformats.org/spreadsheetml/2006/main" count="906" uniqueCount="638">
  <si>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</si>
  <si>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</si>
  <si>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</si>
  <si>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</si>
  <si>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</si>
  <si>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</si>
  <si>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</si>
  <si>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</si>
  <si>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</si>
  <si>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</si>
  <si>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</si>
  <si>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</si>
  <si>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</si>
  <si>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</si>
  <si>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</si>
  <si>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</si>
  <si>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</si>
  <si>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工业生产者出厂价格指数</t>
  </si>
  <si>
    <t>区、街主要经济指标</t>
  </si>
  <si>
    <t>全省及市、州国民经济主要指标</t>
  </si>
  <si>
    <t>武汉城市圈主要经济指标</t>
  </si>
  <si>
    <t>增长速度</t>
  </si>
  <si>
    <t>（亿元）</t>
  </si>
  <si>
    <t>（%）</t>
  </si>
  <si>
    <t>一、鄂州市生产总值（GDP）</t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</si>
  <si>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</si>
  <si>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</si>
  <si>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</si>
  <si>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</si>
  <si>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</si>
  <si>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七、实际利用外资(万美元）</t>
  </si>
  <si>
    <t>八、财政总收入</t>
  </si>
  <si>
    <t>九、月末金融机构存款余额</t>
  </si>
  <si>
    <t>十、居民消费价格总指数（%）</t>
  </si>
  <si>
    <t>规模以上工业增加值</t>
  </si>
  <si>
    <t>增长速度（％）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</si>
  <si>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</si>
  <si>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</si>
  <si>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</si>
  <si>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</si>
  <si>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</si>
  <si>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</si>
  <si>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</si>
  <si>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</si>
  <si>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</si>
  <si>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</si>
  <si>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</si>
  <si>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</si>
  <si>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</si>
  <si>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</si>
  <si>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</si>
  <si>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总计</t>
  </si>
  <si>
    <t>增长速度（%）</t>
  </si>
  <si>
    <t>主要工业产品产量</t>
  </si>
  <si>
    <t>增长速度</t>
  </si>
  <si>
    <t>（万吨）</t>
  </si>
  <si>
    <t>（%）</t>
  </si>
  <si>
    <t>饲料</t>
  </si>
  <si>
    <t>食品添加剂</t>
  </si>
  <si>
    <t>纱</t>
  </si>
  <si>
    <t>服装（万件）</t>
  </si>
  <si>
    <t>化学药品原药</t>
  </si>
  <si>
    <t>中成药</t>
  </si>
  <si>
    <t>塑料制品</t>
  </si>
  <si>
    <t>硅酸盐水泥熟料</t>
  </si>
  <si>
    <t>水泥</t>
  </si>
  <si>
    <t>商品混凝土（万立方米）</t>
  </si>
  <si>
    <t>预应力混凝土桩</t>
  </si>
  <si>
    <t>耐火材料制品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</si>
  <si>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</si>
  <si>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</si>
  <si>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</si>
  <si>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</si>
  <si>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</si>
  <si>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</si>
  <si>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</si>
  <si>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 xml:space="preserve"> （%）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</si>
  <si>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</si>
  <si>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</si>
  <si>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</si>
  <si>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</si>
  <si>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</si>
  <si>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</si>
  <si>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</si>
  <si>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</si>
  <si>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</si>
  <si>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</si>
  <si>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</si>
  <si>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</si>
  <si>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</si>
  <si>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</si>
  <si>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</si>
  <si>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</si>
  <si>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</si>
  <si>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</si>
  <si>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</si>
  <si>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</si>
  <si>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</si>
  <si>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</si>
  <si>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</si>
  <si>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</si>
  <si>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</si>
  <si>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</si>
  <si>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</si>
  <si>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</si>
  <si>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</si>
  <si>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</si>
  <si>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</si>
  <si>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</si>
  <si>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</si>
  <si>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</si>
  <si>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</si>
  <si>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</si>
  <si>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</si>
  <si>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</si>
  <si>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</si>
  <si>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</si>
  <si>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</si>
  <si>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</si>
  <si>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</si>
  <si>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</si>
  <si>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</si>
  <si>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</si>
  <si>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</si>
  <si>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</si>
  <si>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</si>
  <si>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</si>
  <si>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</si>
  <si>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</si>
  <si>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</si>
  <si>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</si>
  <si>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</si>
  <si>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</si>
  <si>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</si>
  <si>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</si>
  <si>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</si>
  <si>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</si>
  <si>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</si>
  <si>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</si>
  <si>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</si>
  <si>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</si>
  <si>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</si>
  <si>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</si>
  <si>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</si>
  <si>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</si>
  <si>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</si>
  <si>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</si>
  <si>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t>二、对外贸易</t>
  </si>
  <si>
    <t>财政（一）</t>
  </si>
  <si>
    <t>增长速度（%）</t>
  </si>
  <si>
    <t>金融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</si>
  <si>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</si>
  <si>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</si>
  <si>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</si>
  <si>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</si>
  <si>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</si>
  <si>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</si>
  <si>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</si>
  <si>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</si>
  <si>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</si>
  <si>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</si>
  <si>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</si>
  <si>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</si>
  <si>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</si>
  <si>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</si>
  <si>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</si>
  <si>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</si>
  <si>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</si>
  <si>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</si>
  <si>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</si>
  <si>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</si>
  <si>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</si>
  <si>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</si>
  <si>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</si>
  <si>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</si>
  <si>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</si>
  <si>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</si>
  <si>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</si>
  <si>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</si>
  <si>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</si>
  <si>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</si>
  <si>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</si>
  <si>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</si>
  <si>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</si>
  <si>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</si>
  <si>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</si>
  <si>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</si>
  <si>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</si>
  <si>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</si>
  <si>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</si>
  <si>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亿元</t>
  </si>
  <si>
    <t>注：本表中（*）均与上年年底相比。</t>
  </si>
  <si>
    <t>一、居民消费价格总指数</t>
  </si>
  <si>
    <t>二、商品零售价格总指数</t>
  </si>
  <si>
    <t xml:space="preserve"> </t>
  </si>
  <si>
    <t>工业生产者出厂价格指数</t>
  </si>
  <si>
    <t>工业生产者出厂价格总指数</t>
  </si>
  <si>
    <t xml:space="preserve">  1、黑色金属矿采选业</t>
  </si>
  <si>
    <t xml:space="preserve">  2、农副食品加工业</t>
  </si>
  <si>
    <t xml:space="preserve">  4、医药制造业</t>
  </si>
  <si>
    <t xml:space="preserve">  5、橡胶和塑料制品业</t>
  </si>
  <si>
    <t xml:space="preserve">  6、非金属矿物制品业</t>
  </si>
  <si>
    <t xml:space="preserve">  8、金属制品业</t>
  </si>
  <si>
    <t xml:space="preserve">  9、通用设备制造业</t>
  </si>
  <si>
    <t xml:space="preserve">  10、电气机械和器材制造业</t>
  </si>
  <si>
    <t xml:space="preserve">  11、计算机、通信和其他设备制造业</t>
  </si>
  <si>
    <t xml:space="preserve">  12、电力、热力生产和供应业</t>
  </si>
  <si>
    <t>区、街主要经济指标（一）</t>
  </si>
  <si>
    <t>规模以上工业增加值</t>
  </si>
  <si>
    <t>全      市</t>
  </si>
  <si>
    <t>鄂  城  区</t>
  </si>
  <si>
    <t>华  容  区</t>
  </si>
  <si>
    <t>梁 子湖 区</t>
  </si>
  <si>
    <t>葛店开发区</t>
  </si>
  <si>
    <t>鄂州开发区</t>
  </si>
  <si>
    <t>凤 凰 街 道</t>
  </si>
  <si>
    <t>—</t>
  </si>
  <si>
    <t>古 楼 街 道</t>
  </si>
  <si>
    <t>西 山 街 道</t>
  </si>
  <si>
    <t>固定资产投资</t>
  </si>
  <si>
    <r>
      <t xml:space="preserve">  </t>
    </r>
    <r>
      <rPr>
        <b/>
        <sz val="10"/>
        <rFont val="宋体"/>
        <family val="0"/>
      </rPr>
      <t>（％）</t>
    </r>
  </si>
  <si>
    <t>区、街主要经济指标（二）</t>
  </si>
  <si>
    <t>财政总收入</t>
  </si>
  <si>
    <t>（万元）</t>
  </si>
  <si>
    <t>（％）</t>
  </si>
  <si>
    <t>全  市</t>
  </si>
  <si>
    <t>鄂城区</t>
  </si>
  <si>
    <t>华容区</t>
  </si>
  <si>
    <t>梁子湖区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</si>
  <si>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</si>
  <si>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</si>
  <si>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七大新区主要经济指标（一）</t>
  </si>
  <si>
    <t>规模以上工业增加值</t>
  </si>
  <si>
    <r>
      <t xml:space="preserve">  </t>
    </r>
    <r>
      <rPr>
        <b/>
        <sz val="10"/>
        <rFont val="宋体"/>
        <family val="0"/>
      </rPr>
      <t>（％）</t>
    </r>
  </si>
  <si>
    <t>合  计</t>
  </si>
  <si>
    <t>鄂城新区</t>
  </si>
  <si>
    <t>花湖新区</t>
  </si>
  <si>
    <t>红莲湖新区</t>
  </si>
  <si>
    <t>三江港新区</t>
  </si>
  <si>
    <t>梧桐湖新区</t>
  </si>
  <si>
    <t>七大新区主要经济指标（二）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</si>
  <si>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</si>
  <si>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</si>
  <si>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—</t>
  </si>
  <si>
    <t>—</t>
  </si>
  <si>
    <t>税收收入</t>
  </si>
  <si>
    <t xml:space="preserve"> 增长速度</t>
  </si>
  <si>
    <t>速度位次</t>
  </si>
  <si>
    <t>（亿元）</t>
  </si>
  <si>
    <t>全    省</t>
  </si>
  <si>
    <t>＃武汉市</t>
  </si>
  <si>
    <t xml:space="preserve">  鄂州市</t>
  </si>
  <si>
    <t>规上工业增加值增长速度</t>
  </si>
  <si>
    <t>—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</si>
  <si>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</si>
  <si>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</si>
  <si>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</si>
  <si>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</si>
  <si>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</si>
  <si>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</si>
  <si>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</si>
  <si>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</si>
  <si>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</si>
  <si>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</si>
  <si>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</si>
  <si>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</si>
  <si>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</si>
  <si>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</si>
  <si>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固定资产投资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</si>
  <si>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</si>
  <si>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</si>
  <si>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</si>
  <si>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</si>
  <si>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</si>
  <si>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</si>
  <si>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</si>
  <si>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</si>
  <si>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</si>
  <si>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</si>
  <si>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</si>
  <si>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</si>
  <si>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</si>
  <si>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</si>
  <si>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社会消费品零售总额</t>
  </si>
  <si>
    <t xml:space="preserve"> 速度位次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</si>
  <si>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</si>
  <si>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</si>
  <si>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</si>
  <si>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</si>
  <si>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</si>
  <si>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</si>
  <si>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</si>
  <si>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</si>
  <si>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</si>
  <si>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</si>
  <si>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</si>
  <si>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</si>
  <si>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</si>
  <si>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</si>
  <si>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（％）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</si>
  <si>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</si>
  <si>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</si>
  <si>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</si>
  <si>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</si>
  <si>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</si>
  <si>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</si>
  <si>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</si>
  <si>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</si>
  <si>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</si>
  <si>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</si>
  <si>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</si>
  <si>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</si>
  <si>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</si>
  <si>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</t>
    </r>
    <r>
      <rPr>
        <sz val="10"/>
        <rFont val="宋体"/>
        <family val="0"/>
      </rPr>
      <t>天门市</t>
    </r>
  </si>
  <si>
    <t>增长速度</t>
  </si>
  <si>
    <t>（亿千瓦时）</t>
  </si>
  <si>
    <t>规上工业增加值</t>
  </si>
  <si>
    <t xml:space="preserve"> （％）</t>
  </si>
  <si>
    <t>武汉城市圈合计</t>
  </si>
  <si>
    <t>—</t>
  </si>
  <si>
    <t>＃武汉市</t>
  </si>
  <si>
    <t xml:space="preserve">  黄石市</t>
  </si>
  <si>
    <t xml:space="preserve">  鄂州市</t>
  </si>
  <si>
    <t xml:space="preserve">  孝感市</t>
  </si>
  <si>
    <t xml:space="preserve">  黄冈市</t>
  </si>
  <si>
    <t xml:space="preserve">  咸宁市</t>
  </si>
  <si>
    <t xml:space="preserve">  仙桃市</t>
  </si>
  <si>
    <t xml:space="preserve">  潜江市</t>
  </si>
  <si>
    <t xml:space="preserve">  天门市</t>
  </si>
  <si>
    <t xml:space="preserve"> </t>
  </si>
  <si>
    <t>地方公共财政预算收入</t>
  </si>
  <si>
    <t xml:space="preserve">    #进口</t>
  </si>
  <si>
    <t xml:space="preserve">     出口</t>
  </si>
  <si>
    <t>六、进出口总值</t>
  </si>
  <si>
    <t>全省分地区工业用电量</t>
  </si>
  <si>
    <t xml:space="preserve">   外商实际到资（万美元）</t>
  </si>
  <si>
    <t xml:space="preserve">   海关出口总值（万美元）</t>
  </si>
  <si>
    <t>（上年同期=100）</t>
  </si>
  <si>
    <t xml:space="preserve">    荆门市</t>
  </si>
  <si>
    <t xml:space="preserve">    孝感市</t>
  </si>
  <si>
    <t xml:space="preserve">    荆州市</t>
  </si>
  <si>
    <t xml:space="preserve">    黄冈市</t>
  </si>
  <si>
    <t xml:space="preserve">    咸宁市</t>
  </si>
  <si>
    <t xml:space="preserve">    随州市</t>
  </si>
  <si>
    <t xml:space="preserve">    仙桃市</t>
  </si>
  <si>
    <t xml:space="preserve">    潜江市</t>
  </si>
  <si>
    <t xml:space="preserve">    天门市</t>
  </si>
  <si>
    <t>（%）</t>
  </si>
  <si>
    <t>全   市</t>
  </si>
  <si>
    <t>科学研究、技术服务和地质勘查业</t>
  </si>
  <si>
    <t>水利、环境和公共设施管理业</t>
  </si>
  <si>
    <t>武汉城市圈合计</t>
  </si>
  <si>
    <t>居民消费价格指数</t>
  </si>
  <si>
    <t xml:space="preserve">   #地方公共财政预算收入</t>
  </si>
  <si>
    <t xml:space="preserve">     #税收收入</t>
  </si>
  <si>
    <t xml:space="preserve">   地方财政支出</t>
  </si>
  <si>
    <t xml:space="preserve">  7、黑色金属冶炼和压延业</t>
  </si>
  <si>
    <r>
      <t>全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市</t>
    </r>
  </si>
  <si>
    <t>国际组织</t>
  </si>
  <si>
    <t xml:space="preserve"> 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</si>
  <si>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</si>
  <si>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</si>
  <si>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</si>
  <si>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</si>
  <si>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</si>
  <si>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</si>
  <si>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</si>
  <si>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—</t>
  </si>
  <si>
    <t>全省及市、州国民经济主要指标（五）</t>
  </si>
  <si>
    <t>注：按国家统计制度规定，规模以上工业增加值、固定资产投资不公布总量。</t>
  </si>
  <si>
    <t>注：本表中数据为全省统一价格指数。</t>
  </si>
  <si>
    <t xml:space="preserve">   月末金融机构贷款余额</t>
  </si>
  <si>
    <t xml:space="preserve">    鄂州市</t>
  </si>
  <si>
    <t xml:space="preserve">全省及市、州国民经济主要指标（一） </t>
  </si>
  <si>
    <t>全省及市、州国民经济主要指标（四）</t>
  </si>
  <si>
    <t>全省及市、州国民经济主要指标（六）</t>
  </si>
  <si>
    <t>工业生产者购进价格总指数</t>
  </si>
  <si>
    <r>
      <t xml:space="preserve">    </t>
    </r>
    <r>
      <rPr>
        <sz val="10"/>
        <rFont val="宋体"/>
        <family val="0"/>
      </rPr>
      <t>神农架林区</t>
    </r>
  </si>
  <si>
    <t>＃武汉市</t>
  </si>
  <si>
    <r>
      <t xml:space="preserve">      </t>
    </r>
    <r>
      <rPr>
        <sz val="10"/>
        <rFont val="宋体"/>
        <family val="0"/>
      </rPr>
      <t>神农架林区</t>
    </r>
  </si>
  <si>
    <r>
      <t xml:space="preserve">    </t>
    </r>
    <r>
      <rPr>
        <sz val="10"/>
        <rFont val="宋体"/>
        <family val="0"/>
      </rPr>
      <t>神农架林区</t>
    </r>
  </si>
  <si>
    <t xml:space="preserve">  全    省</t>
  </si>
  <si>
    <r>
      <t xml:space="preserve">    </t>
    </r>
    <r>
      <rPr>
        <b/>
        <sz val="10"/>
        <rFont val="宋体"/>
        <family val="0"/>
      </rPr>
      <t>鄂州市</t>
    </r>
  </si>
  <si>
    <t xml:space="preserve">    恩施州</t>
  </si>
  <si>
    <t xml:space="preserve">   #武汉市</t>
  </si>
  <si>
    <t xml:space="preserve">    黄石市    </t>
  </si>
  <si>
    <t xml:space="preserve">    十堰市</t>
  </si>
  <si>
    <t xml:space="preserve">    宜昌市</t>
  </si>
  <si>
    <t xml:space="preserve">    襄阳市</t>
  </si>
  <si>
    <t>全社会用电量</t>
  </si>
  <si>
    <t>全社会用电总计</t>
  </si>
  <si>
    <t xml:space="preserve">  第一产业</t>
  </si>
  <si>
    <t xml:space="preserve">  第二产业</t>
  </si>
  <si>
    <t xml:space="preserve">   #工业</t>
  </si>
  <si>
    <t xml:space="preserve">      化学原料和化学制品制造业</t>
  </si>
  <si>
    <t xml:space="preserve">      非金属矿物制品业</t>
  </si>
  <si>
    <t xml:space="preserve">      黑色金属冶炼和压延加工业</t>
  </si>
  <si>
    <t xml:space="preserve">      电力、热力生产和供应业</t>
  </si>
  <si>
    <t xml:space="preserve">    建筑业</t>
  </si>
  <si>
    <t xml:space="preserve">  第三产业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</si>
  <si>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</si>
  <si>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</si>
  <si>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</si>
  <si>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</si>
  <si>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</si>
  <si>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</si>
  <si>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</si>
  <si>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</si>
  <si>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</si>
  <si>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</si>
  <si>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</si>
  <si>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增速
（%）</t>
  </si>
  <si>
    <t xml:space="preserve">     #黑色金属矿采选业</t>
  </si>
  <si>
    <t xml:space="preserve">      医药制造业</t>
  </si>
  <si>
    <t xml:space="preserve">      橡胶和塑料制品业</t>
  </si>
  <si>
    <t xml:space="preserve">      金属制品业</t>
  </si>
  <si>
    <t>市、州地区生产总值</t>
  </si>
  <si>
    <t xml:space="preserve">全省及市、州国民经济主要指标（二） </t>
  </si>
  <si>
    <t>全省及市、州国民经济主要指标（七）</t>
  </si>
  <si>
    <t>居民消费价格指数</t>
  </si>
  <si>
    <t>地方财政总收入</t>
  </si>
  <si>
    <t>地方公共预算收入</t>
  </si>
  <si>
    <t xml:space="preserve">  一、税收收入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</si>
  <si>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</si>
  <si>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</si>
  <si>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</si>
  <si>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</si>
  <si>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</si>
  <si>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其他收入</t>
  </si>
  <si>
    <t>　　  增值税(含营业税）</t>
  </si>
  <si>
    <t>　  　个人所得税</t>
  </si>
  <si>
    <t>　  　资源税</t>
  </si>
  <si>
    <t>　  　城市维护建设税</t>
  </si>
  <si>
    <t>　  　印花税</t>
  </si>
  <si>
    <t>　  　城镇土地使用税</t>
  </si>
  <si>
    <t>　　  车船使用和牌照税</t>
  </si>
  <si>
    <t>　　  耕地占用税</t>
  </si>
  <si>
    <t>财政支出合计</t>
  </si>
  <si>
    <t>一般公共服务</t>
  </si>
  <si>
    <t>财政（二）</t>
  </si>
  <si>
    <t>公共安全</t>
  </si>
  <si>
    <t>教育</t>
  </si>
  <si>
    <t>科学技术</t>
  </si>
  <si>
    <t>文化体育与传媒</t>
  </si>
  <si>
    <t>社会保障和就业</t>
  </si>
  <si>
    <t>医疗卫生和计划生育</t>
  </si>
  <si>
    <t>节能环保</t>
  </si>
  <si>
    <t>城乡社区事务</t>
  </si>
  <si>
    <t>农林水事务</t>
  </si>
  <si>
    <t>交通运输</t>
  </si>
  <si>
    <t>商业服务业等事务</t>
  </si>
  <si>
    <t>国土资源气象等事务</t>
  </si>
  <si>
    <t>住房保障支出</t>
  </si>
  <si>
    <t>粮油物资储备等管理事务</t>
  </si>
  <si>
    <t>资源勘探电力信息等事务</t>
  </si>
  <si>
    <t>财政支出</t>
  </si>
  <si>
    <t>财政收入</t>
  </si>
  <si>
    <t xml:space="preserve">     国有资源(资产)有偿使用</t>
  </si>
  <si>
    <t xml:space="preserve">     政府性住房基金</t>
  </si>
  <si>
    <t>总产值</t>
  </si>
  <si>
    <t>农业</t>
  </si>
  <si>
    <t>林业</t>
  </si>
  <si>
    <t>牧业</t>
  </si>
  <si>
    <t>渔业</t>
  </si>
  <si>
    <t>农林牧渔业总产值</t>
  </si>
  <si>
    <t>主要农产品产量</t>
  </si>
  <si>
    <t>农林牧渔业产值及主要产品产量</t>
  </si>
  <si>
    <t>#黑色金属矿采选业</t>
  </si>
  <si>
    <t xml:space="preserve"> 纺织服装、服饰业</t>
  </si>
  <si>
    <t xml:space="preserve"> 皮革、毛皮、羽毛及其制品和制鞋业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</si>
  <si>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</si>
  <si>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</si>
  <si>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</si>
  <si>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</si>
  <si>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</si>
  <si>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</si>
  <si>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</si>
  <si>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</si>
  <si>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</si>
  <si>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</si>
  <si>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</si>
  <si>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</si>
  <si>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 工业销售产值（亿元）</t>
  </si>
  <si>
    <t>-</t>
  </si>
  <si>
    <t xml:space="preserve">  工业产销率（%）</t>
  </si>
  <si>
    <t xml:space="preserve">     #出口交货值</t>
  </si>
  <si>
    <t xml:space="preserve"> 装备制造产业</t>
  </si>
  <si>
    <t xml:space="preserve"> 高耗能产业</t>
  </si>
  <si>
    <t xml:space="preserve">      #出口交货值</t>
  </si>
  <si>
    <t xml:space="preserve">  增长速度（%）</t>
  </si>
  <si>
    <t xml:space="preserve">   工业销售产值增速</t>
  </si>
  <si>
    <t xml:space="preserve">   工业产销率</t>
  </si>
  <si>
    <t>规模以上工业重点行业增加值增速及占比</t>
  </si>
  <si>
    <t>工业产销率</t>
  </si>
  <si>
    <t>企业数（个）</t>
  </si>
  <si>
    <t xml:space="preserve">  #亏损企业</t>
  </si>
  <si>
    <t>主营业务收入（亿元）</t>
  </si>
  <si>
    <t>主营业务成本（亿元）</t>
  </si>
  <si>
    <t>每百元主营业务收入中成本（元）</t>
  </si>
  <si>
    <t>资产总计（亿元）</t>
  </si>
  <si>
    <t>负债合计（亿元）</t>
  </si>
  <si>
    <t>利润总额（亿元）</t>
  </si>
  <si>
    <t>产成品（亿元）</t>
  </si>
  <si>
    <t>重点产业</t>
  </si>
  <si>
    <t>流动资产合计（亿元）</t>
  </si>
  <si>
    <t>其他支出</t>
  </si>
  <si>
    <t>税收收入（万元）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</si>
  <si>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</si>
  <si>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</si>
  <si>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</si>
  <si>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</si>
  <si>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</si>
  <si>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</si>
  <si>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</si>
  <si>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</si>
  <si>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</si>
  <si>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</si>
  <si>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财政（三）</t>
  </si>
  <si>
    <t xml:space="preserve">  第一产业</t>
  </si>
  <si>
    <t xml:space="preserve">  第二产业</t>
  </si>
  <si>
    <t xml:space="preserve">  第三产业</t>
  </si>
  <si>
    <t>规模以上工业重点行业增加值增速及占比 工业产销率</t>
  </si>
  <si>
    <t>规模以上工业企业效益</t>
  </si>
  <si>
    <t>规模以上工业重点行业利润</t>
  </si>
  <si>
    <t>亏损企业亏损额（亿元）</t>
  </si>
  <si>
    <t>亏损面（%）</t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</si>
  <si>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</si>
  <si>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</si>
  <si>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</si>
  <si>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</si>
  <si>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</si>
  <si>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</si>
  <si>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</si>
  <si>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</si>
  <si>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</si>
  <si>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</si>
  <si>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</si>
  <si>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</si>
  <si>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</si>
  <si>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</si>
  <si>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</si>
  <si>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</si>
  <si>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</si>
  <si>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</si>
  <si>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</si>
  <si>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</si>
  <si>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高新技术产业发展情况</t>
  </si>
  <si>
    <t>农林牧渔业产值及主要产品产量</t>
  </si>
  <si>
    <t>国民经济核算</t>
  </si>
  <si>
    <t>全省</t>
  </si>
  <si>
    <t>鄂州市</t>
  </si>
  <si>
    <t>地区生产总值（亿元）</t>
  </si>
  <si>
    <t>地区生产总值增长速度（%）</t>
  </si>
  <si>
    <t>注：生产总值为季度核算。</t>
  </si>
  <si>
    <t>全省及市、州国民经济主要指标（三）</t>
  </si>
  <si>
    <t>高新技术产业增加值</t>
  </si>
  <si>
    <t>增长速度</t>
  </si>
  <si>
    <r>
      <t xml:space="preserve">  </t>
    </r>
    <r>
      <rPr>
        <sz val="10"/>
        <rFont val="宋体"/>
        <family val="0"/>
      </rPr>
      <t>黄石市</t>
    </r>
  </si>
  <si>
    <r>
      <t xml:space="preserve">  </t>
    </r>
    <r>
      <rPr>
        <sz val="10"/>
        <rFont val="宋体"/>
        <family val="0"/>
      </rPr>
      <t>十堰市</t>
    </r>
  </si>
  <si>
    <r>
      <t xml:space="preserve">  </t>
    </r>
    <r>
      <rPr>
        <sz val="10"/>
        <rFont val="宋体"/>
        <family val="0"/>
      </rPr>
      <t>宜昌市</t>
    </r>
  </si>
  <si>
    <r>
      <t xml:space="preserve">  </t>
    </r>
    <r>
      <rPr>
        <sz val="10"/>
        <rFont val="宋体"/>
        <family val="0"/>
      </rPr>
      <t>荆门市</t>
    </r>
  </si>
  <si>
    <r>
      <t xml:space="preserve">  </t>
    </r>
    <r>
      <rPr>
        <sz val="10"/>
        <rFont val="宋体"/>
        <family val="0"/>
      </rPr>
      <t>孝感市</t>
    </r>
  </si>
  <si>
    <r>
      <t xml:space="preserve">  </t>
    </r>
    <r>
      <rPr>
        <sz val="10"/>
        <rFont val="宋体"/>
        <family val="0"/>
      </rPr>
      <t>荆州市</t>
    </r>
  </si>
  <si>
    <r>
      <t xml:space="preserve">  </t>
    </r>
    <r>
      <rPr>
        <sz val="10"/>
        <rFont val="宋体"/>
        <family val="0"/>
      </rPr>
      <t>黄冈市</t>
    </r>
  </si>
  <si>
    <r>
      <t xml:space="preserve">  </t>
    </r>
    <r>
      <rPr>
        <sz val="10"/>
        <rFont val="宋体"/>
        <family val="0"/>
      </rPr>
      <t>咸宁市</t>
    </r>
  </si>
  <si>
    <r>
      <t xml:space="preserve">  </t>
    </r>
    <r>
      <rPr>
        <sz val="10"/>
        <rFont val="宋体"/>
        <family val="0"/>
      </rPr>
      <t>随州市</t>
    </r>
  </si>
  <si>
    <r>
      <t xml:space="preserve">  </t>
    </r>
    <r>
      <rPr>
        <sz val="10"/>
        <rFont val="宋体"/>
        <family val="0"/>
      </rPr>
      <t>恩施州</t>
    </r>
  </si>
  <si>
    <r>
      <t xml:space="preserve">  </t>
    </r>
    <r>
      <rPr>
        <sz val="10"/>
        <rFont val="宋体"/>
        <family val="0"/>
      </rPr>
      <t>仙桃市</t>
    </r>
  </si>
  <si>
    <r>
      <t xml:space="preserve">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</si>
  <si>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</si>
  <si>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 xml:space="preserve">  神农架林区</t>
  </si>
  <si>
    <t>—</t>
  </si>
  <si>
    <t>地方公共财政预算收入</t>
  </si>
  <si>
    <t xml:space="preserve">  3、化学原料和化学制品业</t>
  </si>
  <si>
    <t>装备制造产业</t>
  </si>
  <si>
    <t>高耗能产业</t>
  </si>
  <si>
    <t>高新技术产业发展情况</t>
  </si>
  <si>
    <t>指标名称</t>
  </si>
  <si>
    <t>增幅（%）</t>
  </si>
  <si>
    <t>高新技术产业从业人员（人）</t>
  </si>
  <si>
    <t>高新技术产业增加值（万元）</t>
  </si>
  <si>
    <t xml:space="preserve">    电子信息</t>
  </si>
  <si>
    <t xml:space="preserve">    先进制造</t>
  </si>
  <si>
    <t xml:space="preserve">    新材料</t>
  </si>
  <si>
    <t xml:space="preserve">    新能源与高效节能</t>
  </si>
  <si>
    <t xml:space="preserve">    生物医药与医疗器械</t>
  </si>
  <si>
    <t xml:space="preserve">    环境保护</t>
  </si>
  <si>
    <t xml:space="preserve">    农业</t>
  </si>
  <si>
    <t xml:space="preserve">    其他</t>
  </si>
  <si>
    <t>高新技术产品销售收入（万元）</t>
  </si>
  <si>
    <t>高新技术产业利税总额（万元）</t>
  </si>
  <si>
    <t>高新技术产业应交增值税（万元）</t>
  </si>
  <si>
    <t>注：此表为季报。</t>
  </si>
  <si>
    <t xml:space="preserve"> 武汉城市圈主要经济指标（二）</t>
  </si>
  <si>
    <t xml:space="preserve"> 武汉城市圈主要经济指标（一）</t>
  </si>
  <si>
    <t xml:space="preserve"> 印刷和记录媒介复制业</t>
  </si>
  <si>
    <t xml:space="preserve"> 印刷和记录媒介复制业</t>
  </si>
  <si>
    <t>全部从业人员平均数（万人）</t>
  </si>
  <si>
    <t>全增</t>
  </si>
  <si>
    <t>七大新区主要经济指标</t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</si>
  <si>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</t>
    </r>
  </si>
  <si>
    <r>
      <t xml:space="preserve">       (1-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月）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</si>
  <si>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          (亿元）</t>
    </r>
  </si>
  <si>
    <r>
      <t>1-</t>
    </r>
    <r>
      <rPr>
        <sz val="9"/>
        <rFont val="宋体"/>
        <family val="0"/>
      </rPr>
      <t>9</t>
    </r>
    <r>
      <rPr>
        <sz val="9"/>
        <rFont val="宋体"/>
        <family val="0"/>
      </rPr>
      <t>月</t>
    </r>
  </si>
  <si>
    <t xml:space="preserve">      环保税</t>
  </si>
  <si>
    <t>　  　契税</t>
  </si>
  <si>
    <t>　  　土地增值税</t>
  </si>
  <si>
    <t>　 　 企业所得税</t>
  </si>
  <si>
    <t>　  　房产税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</si>
  <si>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</si>
  <si>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</si>
  <si>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</si>
  <si>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</si>
  <si>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</si>
  <si>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</si>
  <si>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</si>
  <si>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</si>
  <si>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r>
      <t>1-9</t>
    </r>
    <r>
      <rPr>
        <b/>
        <sz val="10"/>
        <rFont val="宋体"/>
        <family val="0"/>
      </rPr>
      <t xml:space="preserve">月          </t>
    </r>
  </si>
  <si>
    <t>注：农林牧渔业产值及主要产品产量指标为季度数。
    粮食产量省局未核定。</t>
  </si>
  <si>
    <t>二〇一八年十一月</t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</si>
  <si>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</si>
  <si>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月增加值增速（%）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</si>
  <si>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月增加值占规模工业比重（%）</t>
    </r>
  </si>
  <si>
    <r>
      <t>1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</si>
  <si>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</si>
  <si>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 xml:space="preserve">月          </t>
    </r>
  </si>
  <si>
    <r>
      <t>1-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 xml:space="preserve">月
（亿元）          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</si>
  <si>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月增长速度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</si>
  <si>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</t>
    </r>
  </si>
  <si>
    <t>1-10月</t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</si>
  <si>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     （亿元）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</si>
  <si>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
（亿元）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</si>
  <si>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
（亿千瓦时）</t>
    </r>
  </si>
  <si>
    <r>
      <t>1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月</t>
    </r>
  </si>
  <si>
    <r>
      <t xml:space="preserve"> 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月增长速度</t>
    </r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</si>
  <si>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月速度</t>
    </r>
  </si>
  <si>
    <r>
      <rPr>
        <sz val="10"/>
        <color indexed="8"/>
        <rFont val="宋体"/>
        <family val="0"/>
      </rPr>
      <t>增1</t>
    </r>
    <r>
      <rPr>
        <sz val="10"/>
        <color indexed="8"/>
        <rFont val="宋体"/>
        <family val="0"/>
      </rPr>
      <t>.4</t>
    </r>
    <r>
      <rPr>
        <sz val="10"/>
        <color indexed="8"/>
        <rFont val="宋体"/>
        <family val="0"/>
      </rPr>
      <t>个百分点</t>
    </r>
  </si>
  <si>
    <t>应收账款（亿元）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</si>
</sst>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  <numFmt numFmtId="198" formatCode="#0"/>
    <numFmt numFmtId="199" formatCode="#0.00"/>
    <numFmt numFmtId="200" formatCode="0.0_);\(0.0\)"/>
    <numFmt numFmtId="201" formatCode="0.0\ \ \ \ \ \ \ \ "/>
    <numFmt numFmtId="202" formatCode="0.0\ \ \ \ \ \ "/>
    <numFmt numFmtId="203" formatCode="#,##0.0_);[Red]\(#,##0.0\)"/>
    <numFmt numFmtId="204" formatCode="yyyy&quot;年&quot;m&quot;月&quot;d&quot;日&quot;;@"/>
    <numFmt numFmtId="205" formatCode="0.0_ ;[Red]\-0.0\ "/>
    <numFmt numFmtId="206" formatCode="0.0000_ "/>
    <numFmt numFmtId="207" formatCode="#,##0.0_ "/>
    <numFmt numFmtId="208" formatCode="0.000_ 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0.000"/>
    <numFmt numFmtId="212" formatCode="0.0000000000_ "/>
  </numFmts>
  <fonts count="7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0"/>
      <color indexed="63"/>
      <name val="宋体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9.5"/>
      <color indexed="8"/>
      <name val="宋体"/>
      <family val="0"/>
    </font>
    <font>
      <sz val="8.5"/>
      <color indexed="8"/>
      <name val="宋体"/>
      <family val="0"/>
    </font>
    <font>
      <sz val="9.25"/>
      <color indexed="8"/>
      <name val="宋体"/>
      <family val="0"/>
    </font>
    <font>
      <sz val="9.75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name val="等线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229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43" fillId="0" borderId="2" applyNumberFormat="0" applyFill="0" applyAlignment="0" applyProtection="0"/>
    <xf numFmtId="0" fontId="61" fillId="0" borderId="3" applyNumberFormat="0" applyFill="0" applyAlignment="0" applyProtection="0"/>
    <xf numFmtId="0" fontId="39" fillId="0" borderId="4" applyNumberFormat="0" applyFill="0" applyAlignment="0" applyProtection="0"/>
    <xf numFmtId="0" fontId="62" fillId="0" borderId="5" applyNumberFormat="0" applyFill="0" applyAlignment="0" applyProtection="0"/>
    <xf numFmtId="0" fontId="40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24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>
      <alignment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8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5" fillId="0" borderId="7" applyNumberFormat="0" applyFill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1" borderId="9" applyNumberFormat="0" applyAlignment="0" applyProtection="0"/>
    <xf numFmtId="0" fontId="31" fillId="18" borderId="10" applyNumberFormat="0" applyAlignment="0" applyProtection="0"/>
    <xf numFmtId="0" fontId="67" fillId="42" borderId="11" applyNumberFormat="0" applyAlignment="0" applyProtection="0"/>
    <xf numFmtId="0" fontId="32" fillId="43" borderId="12" applyNumberFormat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35" fillId="0" borderId="14" applyNumberFormat="0" applyFill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49" borderId="0" applyNumberFormat="0" applyBorder="0" applyAlignment="0" applyProtection="0"/>
    <xf numFmtId="0" fontId="23" fillId="31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71" fillId="50" borderId="0" applyNumberFormat="0" applyBorder="0" applyAlignment="0" applyProtection="0"/>
    <xf numFmtId="0" fontId="36" fillId="20" borderId="0" applyNumberFormat="0" applyBorder="0" applyAlignment="0" applyProtection="0"/>
    <xf numFmtId="0" fontId="72" fillId="41" borderId="15" applyNumberFormat="0" applyAlignment="0" applyProtection="0"/>
    <xf numFmtId="0" fontId="37" fillId="18" borderId="16" applyNumberFormat="0" applyAlignment="0" applyProtection="0"/>
    <xf numFmtId="0" fontId="73" fillId="51" borderId="9" applyNumberFormat="0" applyAlignment="0" applyProtection="0"/>
    <xf numFmtId="0" fontId="38" fillId="9" borderId="10" applyNumberFormat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0" fillId="58" borderId="17" applyNumberFormat="0" applyFont="0" applyAlignment="0" applyProtection="0"/>
    <xf numFmtId="0" fontId="0" fillId="4" borderId="18" applyNumberFormat="0" applyFont="0" applyAlignment="0" applyProtection="0"/>
  </cellStyleXfs>
  <cellXfs count="46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0" fontId="6" fillId="0" borderId="19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178" fontId="5" fillId="0" borderId="0" xfId="0" applyNumberFormat="1" applyFont="1" applyAlignment="1" applyProtection="1">
      <alignment horizontal="center" vertical="center" wrapText="1"/>
      <protection/>
    </xf>
    <xf numFmtId="179" fontId="5" fillId="0" borderId="20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178" fontId="1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178" fontId="11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6" borderId="19" xfId="0" applyFont="1" applyFill="1" applyBorder="1" applyAlignment="1" applyProtection="1">
      <alignment horizontal="center" vertical="center"/>
      <protection/>
    </xf>
    <xf numFmtId="0" fontId="7" fillId="6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6" borderId="0" xfId="0" applyFont="1" applyFill="1" applyAlignment="1" applyProtection="1">
      <alignment/>
      <protection/>
    </xf>
    <xf numFmtId="178" fontId="5" fillId="6" borderId="0" xfId="0" applyNumberFormat="1" applyFont="1" applyFill="1" applyAlignment="1" applyProtection="1">
      <alignment horizontal="center" vertical="center"/>
      <protection/>
    </xf>
    <xf numFmtId="0" fontId="5" fillId="6" borderId="20" xfId="0" applyFont="1" applyFill="1" applyBorder="1" applyAlignment="1" applyProtection="1">
      <alignment/>
      <protection/>
    </xf>
    <xf numFmtId="178" fontId="5" fillId="6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5" fillId="0" borderId="2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178" fontId="10" fillId="0" borderId="22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vertical="center" wrapText="1"/>
      <protection/>
    </xf>
    <xf numFmtId="178" fontId="10" fillId="0" borderId="23" xfId="0" applyNumberFormat="1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79" fontId="10" fillId="0" borderId="22" xfId="0" applyNumberFormat="1" applyFont="1" applyBorder="1" applyAlignment="1" applyProtection="1">
      <alignment horizontal="center" vertical="center" wrapText="1"/>
      <protection/>
    </xf>
    <xf numFmtId="179" fontId="10" fillId="0" borderId="0" xfId="0" applyNumberFormat="1" applyFont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wrapText="1"/>
      <protection/>
    </xf>
    <xf numFmtId="183" fontId="10" fillId="0" borderId="22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Alignment="1" applyProtection="1">
      <alignment horizontal="center" vertical="center" wrapText="1"/>
      <protection/>
    </xf>
    <xf numFmtId="183" fontId="10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80" fontId="7" fillId="0" borderId="0" xfId="0" applyNumberFormat="1" applyFont="1" applyAlignment="1" applyProtection="1">
      <alignment horizontal="center" vertical="center" wrapText="1"/>
      <protection/>
    </xf>
    <xf numFmtId="184" fontId="5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80" fontId="5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80" fontId="7" fillId="0" borderId="19" xfId="0" applyNumberFormat="1" applyFont="1" applyBorder="1" applyAlignment="1" applyProtection="1">
      <alignment horizontal="center" vertical="center" wrapText="1"/>
      <protection/>
    </xf>
    <xf numFmtId="178" fontId="7" fillId="0" borderId="19" xfId="0" applyNumberFormat="1" applyFont="1" applyBorder="1" applyAlignment="1" applyProtection="1">
      <alignment horizontal="center" vertical="center"/>
      <protection/>
    </xf>
    <xf numFmtId="185" fontId="5" fillId="0" borderId="20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wrapText="1"/>
      <protection/>
    </xf>
    <xf numFmtId="181" fontId="0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 vertical="center"/>
      <protection/>
    </xf>
    <xf numFmtId="178" fontId="16" fillId="0" borderId="0" xfId="0" applyNumberFormat="1" applyFont="1" applyAlignment="1" applyProtection="1">
      <alignment horizontal="center" vertical="center" wrapText="1"/>
      <protection/>
    </xf>
    <xf numFmtId="178" fontId="10" fillId="6" borderId="22" xfId="0" applyNumberFormat="1" applyFont="1" applyFill="1" applyBorder="1" applyAlignment="1" applyProtection="1">
      <alignment horizontal="center" vertical="center" wrapText="1"/>
      <protection/>
    </xf>
    <xf numFmtId="178" fontId="10" fillId="6" borderId="0" xfId="0" applyNumberFormat="1" applyFont="1" applyFill="1" applyAlignment="1" applyProtection="1">
      <alignment horizontal="center" vertical="center" wrapText="1"/>
      <protection/>
    </xf>
    <xf numFmtId="178" fontId="16" fillId="6" borderId="0" xfId="0" applyNumberFormat="1" applyFont="1" applyFill="1" applyAlignment="1" applyProtection="1">
      <alignment horizontal="center" vertical="center" wrapText="1"/>
      <protection/>
    </xf>
    <xf numFmtId="178" fontId="10" fillId="6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 applyProtection="1">
      <alignment horizontal="center" wrapText="1"/>
      <protection/>
    </xf>
    <xf numFmtId="0" fontId="17" fillId="6" borderId="0" xfId="0" applyFont="1" applyFill="1" applyAlignment="1" applyProtection="1">
      <alignment horizontal="left"/>
      <protection/>
    </xf>
    <xf numFmtId="176" fontId="16" fillId="0" borderId="0" xfId="0" applyNumberFormat="1" applyFont="1" applyAlignment="1" applyProtection="1">
      <alignment horizontal="center" wrapText="1"/>
      <protection/>
    </xf>
    <xf numFmtId="176" fontId="10" fillId="0" borderId="23" xfId="0" applyNumberFormat="1" applyFont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10" fillId="0" borderId="0" xfId="0" applyNumberFormat="1" applyFont="1" applyAlignment="1" applyProtection="1">
      <alignment horizontal="center" vertical="center" wrapText="1"/>
      <protection/>
    </xf>
    <xf numFmtId="179" fontId="16" fillId="0" borderId="0" xfId="0" applyNumberFormat="1" applyFont="1" applyAlignment="1" applyProtection="1">
      <alignment horizontal="center" vertical="center" wrapText="1"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180" fontId="10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9" fontId="5" fillId="0" borderId="19" xfId="0" applyNumberFormat="1" applyFont="1" applyBorder="1" applyAlignment="1" applyProtection="1">
      <alignment horizontal="center"/>
      <protection/>
    </xf>
    <xf numFmtId="178" fontId="5" fillId="0" borderId="19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179" fontId="14" fillId="0" borderId="0" xfId="0" applyNumberFormat="1" applyFont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/>
      <protection/>
    </xf>
    <xf numFmtId="178" fontId="14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19" xfId="164" applyFont="1" applyBorder="1" applyAlignment="1" applyProtection="1">
      <alignment horizontal="center" vertical="center"/>
      <protection/>
    </xf>
    <xf numFmtId="0" fontId="7" fillId="0" borderId="19" xfId="164" applyFont="1" applyBorder="1" applyAlignment="1" applyProtection="1">
      <alignment horizontal="center" vertical="center"/>
      <protection/>
    </xf>
    <xf numFmtId="0" fontId="5" fillId="0" borderId="20" xfId="164" applyFont="1" applyBorder="1" applyAlignment="1" applyProtection="1">
      <alignment horizontal="center" vertical="center"/>
      <protection/>
    </xf>
    <xf numFmtId="0" fontId="7" fillId="0" borderId="20" xfId="164" applyFont="1" applyBorder="1" applyAlignment="1" applyProtection="1">
      <alignment horizontal="center" vertical="center" wrapText="1"/>
      <protection/>
    </xf>
    <xf numFmtId="0" fontId="5" fillId="0" borderId="0" xfId="164" applyFont="1" applyAlignment="1" applyProtection="1">
      <alignment vertical="center"/>
      <protection/>
    </xf>
    <xf numFmtId="176" fontId="5" fillId="0" borderId="0" xfId="164" applyNumberFormat="1" applyFont="1" applyAlignment="1" applyProtection="1">
      <alignment horizontal="center" vertical="center"/>
      <protection/>
    </xf>
    <xf numFmtId="178" fontId="5" fillId="0" borderId="0" xfId="164" applyNumberFormat="1" applyFont="1" applyAlignment="1" applyProtection="1">
      <alignment horizontal="center" vertical="center"/>
      <protection/>
    </xf>
    <xf numFmtId="176" fontId="5" fillId="0" borderId="0" xfId="164" applyNumberFormat="1" applyFont="1" applyAlignment="1" applyProtection="1">
      <alignment horizontal="center" vertical="center" wrapText="1"/>
      <protection/>
    </xf>
    <xf numFmtId="177" fontId="5" fillId="0" borderId="0" xfId="164" applyNumberFormat="1" applyFont="1" applyAlignment="1" applyProtection="1">
      <alignment horizontal="center" vertical="center" wrapText="1"/>
      <protection/>
    </xf>
    <xf numFmtId="178" fontId="5" fillId="0" borderId="0" xfId="164" applyNumberFormat="1" applyFont="1" applyAlignment="1" applyProtection="1">
      <alignment horizontal="center"/>
      <protection/>
    </xf>
    <xf numFmtId="179" fontId="5" fillId="0" borderId="0" xfId="164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82" fontId="7" fillId="0" borderId="0" xfId="0" applyNumberFormat="1" applyFont="1" applyAlignment="1" applyProtection="1">
      <alignment horizontal="center"/>
      <protection/>
    </xf>
    <xf numFmtId="182" fontId="7" fillId="0" borderId="20" xfId="0" applyNumberFormat="1" applyFont="1" applyBorder="1" applyAlignment="1" applyProtection="1">
      <alignment horizontal="center"/>
      <protection/>
    </xf>
    <xf numFmtId="1" fontId="5" fillId="0" borderId="0" xfId="161" applyNumberFormat="1" applyFont="1" applyFill="1" applyBorder="1" applyAlignment="1">
      <alignment vertical="center"/>
      <protection/>
    </xf>
    <xf numFmtId="179" fontId="5" fillId="0" borderId="0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" fontId="7" fillId="0" borderId="19" xfId="161" applyNumberFormat="1" applyFont="1" applyFill="1" applyBorder="1" applyAlignment="1">
      <alignment vertical="center"/>
      <protection/>
    </xf>
    <xf numFmtId="178" fontId="5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1" fontId="7" fillId="0" borderId="0" xfId="161" applyNumberFormat="1" applyFont="1" applyFill="1" applyBorder="1" applyAlignment="1">
      <alignment horizontal="left" vertical="center"/>
      <protection/>
    </xf>
    <xf numFmtId="183" fontId="10" fillId="0" borderId="19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Border="1" applyAlignment="1" applyProtection="1">
      <alignment horizontal="center" vertical="center" wrapText="1"/>
      <protection/>
    </xf>
    <xf numFmtId="183" fontId="10" fillId="0" borderId="20" xfId="0" applyNumberFormat="1" applyFont="1" applyBorder="1" applyAlignment="1" applyProtection="1">
      <alignment horizontal="center" vertical="center" wrapText="1"/>
      <protection/>
    </xf>
    <xf numFmtId="177" fontId="5" fillId="0" borderId="19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9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19" xfId="164" applyFont="1" applyBorder="1" applyProtection="1">
      <alignment/>
      <protection/>
    </xf>
    <xf numFmtId="0" fontId="7" fillId="0" borderId="0" xfId="164" applyFont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horizontal="center" vertical="center" wrapText="1"/>
      <protection/>
    </xf>
    <xf numFmtId="178" fontId="10" fillId="0" borderId="2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179" fontId="10" fillId="0" borderId="0" xfId="0" applyNumberFormat="1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8" fontId="10" fillId="6" borderId="0" xfId="0" applyNumberFormat="1" applyFont="1" applyFill="1" applyBorder="1" applyAlignment="1" applyProtection="1">
      <alignment horizontal="center" vertical="center" wrapText="1"/>
      <protection/>
    </xf>
    <xf numFmtId="178" fontId="10" fillId="6" borderId="20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horizontal="center" wrapText="1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176" fontId="10" fillId="0" borderId="20" xfId="0" applyNumberFormat="1" applyFont="1" applyBorder="1" applyAlignment="1" applyProtection="1">
      <alignment horizontal="center" wrapText="1"/>
      <protection/>
    </xf>
    <xf numFmtId="1" fontId="20" fillId="6" borderId="20" xfId="162" applyNumberFormat="1" applyFont="1" applyFill="1" applyBorder="1" applyAlignment="1">
      <alignment horizontal="left" vertical="center"/>
      <protection/>
    </xf>
    <xf numFmtId="0" fontId="5" fillId="6" borderId="0" xfId="0" applyFont="1" applyFill="1" applyBorder="1" applyAlignment="1" applyProtection="1">
      <alignment/>
      <protection/>
    </xf>
    <xf numFmtId="178" fontId="5" fillId="6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2" fillId="0" borderId="0" xfId="160">
      <alignment vertical="center"/>
      <protection/>
    </xf>
    <xf numFmtId="0" fontId="22" fillId="0" borderId="0" xfId="160" applyAlignment="1">
      <alignment horizontal="center" vertical="center"/>
      <protection/>
    </xf>
    <xf numFmtId="179" fontId="5" fillId="0" borderId="19" xfId="160" applyNumberFormat="1" applyFont="1" applyFill="1" applyBorder="1" applyAlignment="1">
      <alignment horizontal="center" vertical="center"/>
      <protection/>
    </xf>
    <xf numFmtId="178" fontId="5" fillId="0" borderId="19" xfId="160" applyNumberFormat="1" applyFont="1" applyFill="1" applyBorder="1" applyAlignment="1">
      <alignment horizontal="center" vertical="center"/>
      <protection/>
    </xf>
    <xf numFmtId="49" fontId="7" fillId="0" borderId="0" xfId="160" applyNumberFormat="1" applyFont="1" applyFill="1" applyBorder="1" applyAlignment="1">
      <alignment horizontal="left" vertical="center" wrapText="1"/>
      <protection/>
    </xf>
    <xf numFmtId="179" fontId="5" fillId="0" borderId="0" xfId="160" applyNumberFormat="1" applyFont="1" applyFill="1" applyBorder="1" applyAlignment="1">
      <alignment horizontal="center" vertical="center"/>
      <protection/>
    </xf>
    <xf numFmtId="178" fontId="5" fillId="0" borderId="0" xfId="160" applyNumberFormat="1" applyFont="1" applyFill="1" applyBorder="1" applyAlignment="1">
      <alignment horizontal="center" vertical="center"/>
      <protection/>
    </xf>
    <xf numFmtId="49" fontId="5" fillId="0" borderId="0" xfId="160" applyNumberFormat="1" applyFont="1" applyFill="1" applyBorder="1" applyAlignment="1">
      <alignment horizontal="left" vertical="center" wrapText="1"/>
      <protection/>
    </xf>
    <xf numFmtId="49" fontId="5" fillId="0" borderId="20" xfId="160" applyNumberFormat="1" applyFont="1" applyFill="1" applyBorder="1" applyAlignment="1">
      <alignment horizontal="left" vertical="center" wrapText="1"/>
      <protection/>
    </xf>
    <xf numFmtId="179" fontId="5" fillId="0" borderId="20" xfId="160" applyNumberFormat="1" applyFont="1" applyFill="1" applyBorder="1" applyAlignment="1">
      <alignment horizontal="center" vertical="center"/>
      <protection/>
    </xf>
    <xf numFmtId="178" fontId="5" fillId="0" borderId="20" xfId="160" applyNumberFormat="1" applyFont="1" applyFill="1" applyBorder="1" applyAlignment="1">
      <alignment horizontal="center" vertical="center"/>
      <protection/>
    </xf>
    <xf numFmtId="0" fontId="7" fillId="0" borderId="20" xfId="160" applyFont="1" applyFill="1" applyBorder="1" applyAlignment="1">
      <alignment horizontal="center" vertical="center" wrapText="1"/>
      <protection/>
    </xf>
    <xf numFmtId="0" fontId="7" fillId="0" borderId="20" xfId="160" applyNumberFormat="1" applyFont="1" applyFill="1" applyBorder="1" applyAlignment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5" fillId="59" borderId="0" xfId="0" applyFont="1" applyFill="1" applyBorder="1" applyAlignment="1">
      <alignment horizontal="left" vertical="center"/>
    </xf>
    <xf numFmtId="0" fontId="5" fillId="59" borderId="0" xfId="0" applyFont="1" applyFill="1" applyBorder="1" applyAlignment="1">
      <alignment horizontal="left"/>
    </xf>
    <xf numFmtId="0" fontId="5" fillId="59" borderId="20" xfId="0" applyFont="1" applyFill="1" applyBorder="1" applyAlignment="1">
      <alignment horizontal="left"/>
    </xf>
    <xf numFmtId="176" fontId="5" fillId="0" borderId="20" xfId="0" applyNumberFormat="1" applyFont="1" applyBorder="1" applyAlignment="1" applyProtection="1">
      <alignment horizontal="center"/>
      <protection/>
    </xf>
    <xf numFmtId="0" fontId="16" fillId="59" borderId="19" xfId="0" applyFont="1" applyFill="1" applyBorder="1" applyAlignment="1">
      <alignment horizontal="left"/>
    </xf>
    <xf numFmtId="0" fontId="22" fillId="0" borderId="0" xfId="165">
      <alignment vertical="center"/>
      <protection/>
    </xf>
    <xf numFmtId="0" fontId="10" fillId="0" borderId="19" xfId="165" applyNumberFormat="1" applyFont="1" applyFill="1" applyBorder="1" applyAlignment="1">
      <alignment/>
      <protection/>
    </xf>
    <xf numFmtId="178" fontId="10" fillId="0" borderId="19" xfId="165" applyNumberFormat="1" applyFont="1" applyBorder="1" applyAlignment="1">
      <alignment/>
      <protection/>
    </xf>
    <xf numFmtId="178" fontId="10" fillId="0" borderId="19" xfId="165" applyNumberFormat="1" applyFont="1" applyFill="1" applyBorder="1" applyAlignment="1">
      <alignment/>
      <protection/>
    </xf>
    <xf numFmtId="0" fontId="10" fillId="0" borderId="0" xfId="165" applyNumberFormat="1" applyFont="1" applyFill="1" applyBorder="1" applyAlignment="1">
      <alignment vertical="center" wrapText="1"/>
      <protection/>
    </xf>
    <xf numFmtId="0" fontId="10" fillId="0" borderId="0" xfId="165" applyNumberFormat="1" applyFont="1" applyFill="1" applyBorder="1" applyAlignment="1">
      <alignment/>
      <protection/>
    </xf>
    <xf numFmtId="0" fontId="10" fillId="0" borderId="20" xfId="165" applyNumberFormat="1" applyFont="1" applyFill="1" applyBorder="1" applyAlignment="1">
      <alignment/>
      <protection/>
    </xf>
    <xf numFmtId="0" fontId="22" fillId="0" borderId="0" xfId="166">
      <alignment vertical="center"/>
      <protection/>
    </xf>
    <xf numFmtId="0" fontId="5" fillId="0" borderId="0" xfId="166" applyFont="1" applyFill="1" applyBorder="1" applyAlignment="1">
      <alignment vertical="center"/>
      <protection/>
    </xf>
    <xf numFmtId="193" fontId="5" fillId="0" borderId="0" xfId="166" applyNumberFormat="1" applyFont="1" applyBorder="1" applyAlignment="1">
      <alignment vertical="center"/>
      <protection/>
    </xf>
    <xf numFmtId="49" fontId="7" fillId="0" borderId="19" xfId="166" applyNumberFormat="1" applyFont="1" applyBorder="1" applyAlignment="1">
      <alignment horizontal="left" vertical="center" wrapText="1"/>
      <protection/>
    </xf>
    <xf numFmtId="49" fontId="5" fillId="0" borderId="0" xfId="166" applyNumberFormat="1" applyFont="1" applyBorder="1" applyAlignment="1">
      <alignment horizontal="left" vertical="center" wrapText="1"/>
      <protection/>
    </xf>
    <xf numFmtId="49" fontId="7" fillId="0" borderId="21" xfId="166" applyNumberFormat="1" applyFont="1" applyBorder="1" applyAlignment="1">
      <alignment horizontal="left" vertical="center" wrapText="1"/>
      <protection/>
    </xf>
    <xf numFmtId="0" fontId="10" fillId="6" borderId="0" xfId="163" applyFont="1" applyFill="1" applyBorder="1" applyAlignment="1">
      <alignment vertical="center" wrapText="1"/>
      <protection/>
    </xf>
    <xf numFmtId="178" fontId="10" fillId="0" borderId="0" xfId="166" applyNumberFormat="1" applyFont="1" applyBorder="1" applyAlignment="1">
      <alignment horizontal="center" vertical="center"/>
      <protection/>
    </xf>
    <xf numFmtId="0" fontId="10" fillId="6" borderId="0" xfId="163" applyFont="1" applyFill="1" applyBorder="1" applyAlignment="1">
      <alignment horizontal="left" vertical="center" wrapText="1"/>
      <protection/>
    </xf>
    <xf numFmtId="178" fontId="10" fillId="0" borderId="0" xfId="166" applyNumberFormat="1" applyFont="1" applyBorder="1" applyAlignment="1">
      <alignment horizontal="right" vertical="center"/>
      <protection/>
    </xf>
    <xf numFmtId="0" fontId="16" fillId="6" borderId="0" xfId="163" applyFont="1" applyFill="1" applyBorder="1" applyAlignment="1">
      <alignment vertical="center" wrapText="1"/>
      <protection/>
    </xf>
    <xf numFmtId="0" fontId="10" fillId="6" borderId="20" xfId="163" applyFont="1" applyFill="1" applyBorder="1" applyAlignment="1">
      <alignment vertical="center" wrapText="1"/>
      <protection/>
    </xf>
    <xf numFmtId="0" fontId="5" fillId="0" borderId="0" xfId="166" applyFont="1" applyBorder="1" applyAlignment="1">
      <alignment vertical="center"/>
      <protection/>
    </xf>
    <xf numFmtId="0" fontId="7" fillId="0" borderId="20" xfId="166" applyFont="1" applyBorder="1" applyAlignment="1">
      <alignment vertical="center"/>
      <protection/>
    </xf>
    <xf numFmtId="0" fontId="7" fillId="0" borderId="22" xfId="0" applyFont="1" applyBorder="1" applyAlignment="1" applyProtection="1">
      <alignment horizontal="center"/>
      <protection/>
    </xf>
    <xf numFmtId="0" fontId="10" fillId="59" borderId="0" xfId="166" applyFont="1" applyFill="1" applyBorder="1" applyAlignment="1">
      <alignment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2" fillId="0" borderId="19" xfId="166" applyBorder="1">
      <alignment vertical="center"/>
      <protection/>
    </xf>
    <xf numFmtId="0" fontId="22" fillId="0" borderId="0" xfId="166" applyBorder="1">
      <alignment vertical="center"/>
      <protection/>
    </xf>
    <xf numFmtId="0" fontId="16" fillId="0" borderId="0" xfId="166" applyFont="1" applyFill="1" applyBorder="1" applyAlignment="1">
      <alignment/>
      <protection/>
    </xf>
    <xf numFmtId="49" fontId="5" fillId="0" borderId="20" xfId="166" applyNumberFormat="1" applyFont="1" applyBorder="1" applyAlignment="1">
      <alignment horizontal="left" vertical="center" wrapText="1"/>
      <protection/>
    </xf>
    <xf numFmtId="0" fontId="22" fillId="0" borderId="20" xfId="166" applyBorder="1">
      <alignment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180" fontId="5" fillId="0" borderId="19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178" fontId="5" fillId="0" borderId="0" xfId="166" applyNumberFormat="1" applyFont="1" applyFill="1" applyBorder="1" applyAlignment="1">
      <alignment horizontal="center" vertical="center" wrapText="1"/>
      <protection/>
    </xf>
    <xf numFmtId="178" fontId="5" fillId="0" borderId="20" xfId="166" applyNumberFormat="1" applyFont="1" applyFill="1" applyBorder="1" applyAlignment="1">
      <alignment horizontal="center" vertical="center" wrapText="1"/>
      <protection/>
    </xf>
    <xf numFmtId="178" fontId="5" fillId="0" borderId="19" xfId="166" applyNumberFormat="1" applyFont="1" applyBorder="1" applyAlignment="1">
      <alignment horizontal="center" vertical="center" wrapText="1"/>
      <protection/>
    </xf>
    <xf numFmtId="178" fontId="5" fillId="0" borderId="0" xfId="166" applyNumberFormat="1" applyFont="1" applyBorder="1" applyAlignment="1">
      <alignment horizontal="center" vertical="center" wrapText="1"/>
      <protection/>
    </xf>
    <xf numFmtId="178" fontId="5" fillId="0" borderId="19" xfId="166" applyNumberFormat="1" applyFont="1" applyFill="1" applyBorder="1" applyAlignment="1">
      <alignment horizontal="center" vertical="center" wrapText="1"/>
      <protection/>
    </xf>
    <xf numFmtId="178" fontId="5" fillId="0" borderId="20" xfId="166" applyNumberFormat="1" applyFont="1" applyBorder="1" applyAlignment="1">
      <alignment horizontal="center" vertical="center"/>
      <protection/>
    </xf>
    <xf numFmtId="178" fontId="10" fillId="0" borderId="20" xfId="166" applyNumberFormat="1" applyFont="1" applyBorder="1" applyAlignment="1">
      <alignment horizontal="center" vertical="center"/>
      <protection/>
    </xf>
    <xf numFmtId="179" fontId="10" fillId="0" borderId="0" xfId="166" applyNumberFormat="1" applyFont="1" applyBorder="1" applyAlignment="1">
      <alignment horizontal="center" vertical="center"/>
      <protection/>
    </xf>
    <xf numFmtId="178" fontId="10" fillId="0" borderId="0" xfId="165" applyNumberFormat="1" applyFont="1" applyFill="1" applyBorder="1" applyAlignment="1">
      <alignment horizontal="center" vertical="center"/>
      <protection/>
    </xf>
    <xf numFmtId="178" fontId="10" fillId="0" borderId="20" xfId="165" applyNumberFormat="1" applyFont="1" applyFill="1" applyBorder="1" applyAlignment="1">
      <alignment horizontal="center" vertical="center"/>
      <protection/>
    </xf>
    <xf numFmtId="0" fontId="10" fillId="59" borderId="0" xfId="166" applyFont="1" applyFill="1" applyBorder="1" applyAlignment="1">
      <alignment vertical="center" wrapText="1"/>
      <protection/>
    </xf>
    <xf numFmtId="178" fontId="10" fillId="0" borderId="0" xfId="166" applyNumberFormat="1" applyFont="1" applyFill="1" applyBorder="1" applyAlignment="1">
      <alignment horizontal="center" vertical="center" wrapText="1"/>
      <protection/>
    </xf>
    <xf numFmtId="198" fontId="10" fillId="0" borderId="0" xfId="166" applyNumberFormat="1" applyFont="1" applyBorder="1" applyAlignment="1">
      <alignment horizontal="center" vertical="center" wrapText="1"/>
      <protection/>
    </xf>
    <xf numFmtId="196" fontId="10" fillId="0" borderId="0" xfId="166" applyNumberFormat="1" applyFont="1" applyBorder="1" applyAlignment="1">
      <alignment horizontal="center" vertical="center" wrapText="1"/>
      <protection/>
    </xf>
    <xf numFmtId="199" fontId="10" fillId="0" borderId="0" xfId="166" applyNumberFormat="1" applyFont="1" applyBorder="1" applyAlignment="1">
      <alignment horizontal="center" vertical="center" wrapText="1"/>
      <protection/>
    </xf>
    <xf numFmtId="199" fontId="10" fillId="0" borderId="23" xfId="166" applyNumberFormat="1" applyFont="1" applyBorder="1" applyAlignment="1">
      <alignment horizontal="center" vertical="center" wrapText="1"/>
      <protection/>
    </xf>
    <xf numFmtId="196" fontId="10" fillId="0" borderId="23" xfId="16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78" fontId="10" fillId="0" borderId="0" xfId="166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49" fontId="7" fillId="0" borderId="19" xfId="160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178" fontId="10" fillId="6" borderId="0" xfId="166" applyNumberFormat="1" applyFont="1" applyFill="1" applyBorder="1" applyAlignment="1">
      <alignment horizont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7" fillId="0" borderId="0" xfId="150" applyFont="1" applyProtection="1">
      <alignment/>
      <protection/>
    </xf>
    <xf numFmtId="0" fontId="5" fillId="0" borderId="0" xfId="150" applyFont="1" applyProtection="1">
      <alignment/>
      <protection/>
    </xf>
    <xf numFmtId="0" fontId="0" fillId="0" borderId="0" xfId="150" applyFont="1" applyProtection="1">
      <alignment/>
      <protection/>
    </xf>
    <xf numFmtId="0" fontId="5" fillId="0" borderId="19" xfId="150" applyFont="1" applyBorder="1" applyProtection="1">
      <alignment/>
      <protection/>
    </xf>
    <xf numFmtId="0" fontId="7" fillId="0" borderId="19" xfId="150" applyFont="1" applyBorder="1" applyAlignment="1" applyProtection="1">
      <alignment horizontal="center"/>
      <protection/>
    </xf>
    <xf numFmtId="0" fontId="5" fillId="0" borderId="20" xfId="150" applyFont="1" applyBorder="1" applyProtection="1">
      <alignment/>
      <protection/>
    </xf>
    <xf numFmtId="0" fontId="28" fillId="0" borderId="0" xfId="150" applyFont="1" applyAlignment="1" applyProtection="1">
      <alignment horizontal="center"/>
      <protection/>
    </xf>
    <xf numFmtId="179" fontId="28" fillId="0" borderId="0" xfId="150" applyNumberFormat="1" applyFont="1" applyAlignment="1" applyProtection="1">
      <alignment horizontal="center"/>
      <protection/>
    </xf>
    <xf numFmtId="178" fontId="28" fillId="0" borderId="0" xfId="150" applyNumberFormat="1" applyFont="1" applyAlignment="1" applyProtection="1">
      <alignment horizontal="center"/>
      <protection/>
    </xf>
    <xf numFmtId="0" fontId="0" fillId="0" borderId="0" xfId="150" applyProtection="1">
      <alignment/>
      <protection/>
    </xf>
    <xf numFmtId="0" fontId="0" fillId="0" borderId="0" xfId="136" applyFont="1" applyAlignment="1" applyProtection="1">
      <alignment/>
      <protection/>
    </xf>
    <xf numFmtId="0" fontId="7" fillId="0" borderId="19" xfId="136" applyFont="1" applyBorder="1" applyAlignment="1" applyProtection="1">
      <alignment wrapText="1"/>
      <protection/>
    </xf>
    <xf numFmtId="0" fontId="7" fillId="0" borderId="19" xfId="136" applyFont="1" applyBorder="1" applyAlignment="1" applyProtection="1">
      <alignment horizontal="center"/>
      <protection/>
    </xf>
    <xf numFmtId="0" fontId="7" fillId="0" borderId="20" xfId="136" applyFont="1" applyBorder="1" applyAlignment="1" applyProtection="1">
      <alignment horizontal="center" vertical="center" wrapText="1"/>
      <protection/>
    </xf>
    <xf numFmtId="176" fontId="7" fillId="0" borderId="20" xfId="150" applyNumberFormat="1" applyFont="1" applyBorder="1" applyAlignment="1" applyProtection="1">
      <alignment horizontal="center" vertical="center" wrapText="1"/>
      <protection/>
    </xf>
    <xf numFmtId="0" fontId="0" fillId="0" borderId="20" xfId="136" applyFont="1" applyBorder="1" applyAlignment="1" applyProtection="1">
      <alignment horizontal="center" vertical="center"/>
      <protection/>
    </xf>
    <xf numFmtId="179" fontId="74" fillId="0" borderId="0" xfId="136" applyNumberFormat="1" applyFont="1" applyBorder="1" applyAlignment="1" applyProtection="1">
      <alignment horizontal="center" vertical="center"/>
      <protection/>
    </xf>
    <xf numFmtId="178" fontId="10" fillId="0" borderId="22" xfId="136" applyNumberFormat="1" applyFont="1" applyBorder="1" applyAlignment="1" applyProtection="1">
      <alignment horizontal="center" vertical="center" wrapText="1"/>
      <protection/>
    </xf>
    <xf numFmtId="0" fontId="0" fillId="0" borderId="0" xfId="136" applyFont="1" applyAlignment="1" applyProtection="1">
      <alignment horizontal="center" vertical="center"/>
      <protection/>
    </xf>
    <xf numFmtId="0" fontId="0" fillId="0" borderId="0" xfId="136" applyFont="1" applyAlignment="1" applyProtection="1">
      <alignment horizontal="left"/>
      <protection/>
    </xf>
    <xf numFmtId="0" fontId="5" fillId="0" borderId="0" xfId="136" applyFont="1" applyAlignment="1" applyProtection="1">
      <alignment horizontal="center" vertical="center"/>
      <protection/>
    </xf>
    <xf numFmtId="179" fontId="74" fillId="0" borderId="0" xfId="136" applyNumberFormat="1" applyFont="1" applyAlignment="1" applyProtection="1">
      <alignment horizontal="center" vertical="center"/>
      <protection/>
    </xf>
    <xf numFmtId="178" fontId="10" fillId="0" borderId="0" xfId="136" applyNumberFormat="1" applyFont="1" applyAlignment="1" applyProtection="1">
      <alignment horizontal="center" wrapText="1"/>
      <protection/>
    </xf>
    <xf numFmtId="180" fontId="5" fillId="0" borderId="0" xfId="136" applyNumberFormat="1" applyFont="1" applyAlignment="1" applyProtection="1">
      <alignment horizontal="center" vertical="center"/>
      <protection/>
    </xf>
    <xf numFmtId="178" fontId="0" fillId="0" borderId="0" xfId="136" applyNumberFormat="1" applyFont="1" applyAlignment="1" applyProtection="1">
      <alignment horizontal="center"/>
      <protection/>
    </xf>
    <xf numFmtId="180" fontId="0" fillId="0" borderId="0" xfId="136" applyNumberFormat="1" applyFont="1" applyAlignment="1" applyProtection="1">
      <alignment/>
      <protection/>
    </xf>
    <xf numFmtId="178" fontId="10" fillId="0" borderId="0" xfId="136" applyNumberFormat="1" applyFont="1" applyAlignment="1" applyProtection="1">
      <alignment horizontal="center" vertical="center" wrapText="1"/>
      <protection/>
    </xf>
    <xf numFmtId="0" fontId="14" fillId="0" borderId="0" xfId="136" applyFont="1" applyAlignment="1" applyProtection="1">
      <alignment horizontal="center" vertical="center"/>
      <protection/>
    </xf>
    <xf numFmtId="0" fontId="7" fillId="0" borderId="0" xfId="136" applyFont="1" applyAlignment="1" applyProtection="1">
      <alignment horizontal="center" vertical="center"/>
      <protection/>
    </xf>
    <xf numFmtId="179" fontId="75" fillId="0" borderId="0" xfId="136" applyNumberFormat="1" applyFont="1" applyAlignment="1" applyProtection="1">
      <alignment horizontal="center" vertical="center"/>
      <protection/>
    </xf>
    <xf numFmtId="178" fontId="16" fillId="0" borderId="0" xfId="136" applyNumberFormat="1" applyFont="1" applyAlignment="1" applyProtection="1">
      <alignment horizontal="center" vertical="center" wrapText="1"/>
      <protection/>
    </xf>
    <xf numFmtId="0" fontId="5" fillId="0" borderId="20" xfId="136" applyFont="1" applyBorder="1" applyAlignment="1" applyProtection="1">
      <alignment horizontal="center" vertical="center"/>
      <protection/>
    </xf>
    <xf numFmtId="179" fontId="74" fillId="0" borderId="20" xfId="136" applyNumberFormat="1" applyFont="1" applyBorder="1" applyAlignment="1" applyProtection="1">
      <alignment horizontal="center" vertical="center"/>
      <protection/>
    </xf>
    <xf numFmtId="0" fontId="7" fillId="0" borderId="19" xfId="136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 vertical="center" wrapText="1"/>
      <protection/>
    </xf>
    <xf numFmtId="0" fontId="7" fillId="0" borderId="20" xfId="166" applyFont="1" applyFill="1" applyBorder="1" applyAlignment="1">
      <alignment vertical="center" wrapText="1"/>
      <protection/>
    </xf>
    <xf numFmtId="0" fontId="0" fillId="0" borderId="0" xfId="157" applyProtection="1">
      <alignment/>
      <protection/>
    </xf>
    <xf numFmtId="0" fontId="1" fillId="0" borderId="24" xfId="157" applyFont="1" applyBorder="1" applyAlignment="1" applyProtection="1">
      <alignment horizontal="center" vertical="center" wrapText="1"/>
      <protection/>
    </xf>
    <xf numFmtId="0" fontId="1" fillId="0" borderId="22" xfId="157" applyFont="1" applyBorder="1" applyAlignment="1" applyProtection="1">
      <alignment horizontal="center" vertical="center" wrapText="1"/>
      <protection/>
    </xf>
    <xf numFmtId="178" fontId="1" fillId="0" borderId="22" xfId="157" applyNumberFormat="1" applyFont="1" applyBorder="1" applyAlignment="1" applyProtection="1">
      <alignment horizontal="center" vertical="center" wrapText="1"/>
      <protection/>
    </xf>
    <xf numFmtId="0" fontId="1" fillId="0" borderId="0" xfId="157" applyFont="1" applyAlignment="1" applyProtection="1">
      <alignment horizontal="center" vertical="center" wrapText="1"/>
      <protection/>
    </xf>
    <xf numFmtId="181" fontId="1" fillId="0" borderId="0" xfId="157" applyNumberFormat="1" applyFont="1" applyAlignment="1" applyProtection="1">
      <alignment horizontal="center" vertical="center" wrapText="1"/>
      <protection/>
    </xf>
    <xf numFmtId="178" fontId="1" fillId="0" borderId="0" xfId="157" applyNumberFormat="1" applyFont="1" applyAlignment="1" applyProtection="1">
      <alignment horizontal="center" vertical="center" wrapText="1"/>
      <protection/>
    </xf>
    <xf numFmtId="0" fontId="1" fillId="0" borderId="20" xfId="157" applyFont="1" applyBorder="1" applyAlignment="1" applyProtection="1">
      <alignment horizontal="center" vertical="center" wrapText="1"/>
      <protection/>
    </xf>
    <xf numFmtId="181" fontId="1" fillId="0" borderId="20" xfId="157" applyNumberFormat="1" applyFont="1" applyBorder="1" applyAlignment="1" applyProtection="1">
      <alignment horizontal="center" vertical="center" wrapText="1"/>
      <protection/>
    </xf>
    <xf numFmtId="178" fontId="1" fillId="0" borderId="20" xfId="157" applyNumberFormat="1" applyFont="1" applyBorder="1" applyAlignment="1" applyProtection="1">
      <alignment horizontal="center" vertical="center" wrapText="1"/>
      <protection/>
    </xf>
    <xf numFmtId="0" fontId="0" fillId="0" borderId="0" xfId="157" applyFont="1" applyProtection="1">
      <alignment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178" fontId="10" fillId="0" borderId="20" xfId="166" applyNumberFormat="1" applyFont="1" applyFill="1" applyBorder="1" applyAlignment="1">
      <alignment horizontal="center" vertical="center" wrapText="1"/>
      <protection/>
    </xf>
    <xf numFmtId="0" fontId="10" fillId="59" borderId="23" xfId="166" applyFont="1" applyFill="1" applyBorder="1" applyAlignment="1">
      <alignment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164" applyFont="1" applyBorder="1" applyProtection="1">
      <alignment/>
      <protection/>
    </xf>
    <xf numFmtId="0" fontId="7" fillId="0" borderId="20" xfId="15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150" applyFont="1" applyBorder="1" applyAlignment="1" applyProtection="1">
      <alignment horizontal="center"/>
      <protection/>
    </xf>
    <xf numFmtId="180" fontId="7" fillId="0" borderId="0" xfId="136" applyNumberFormat="1" applyFont="1" applyAlignment="1" applyProtection="1">
      <alignment horizontal="center" vertical="center"/>
      <protection/>
    </xf>
    <xf numFmtId="180" fontId="16" fillId="0" borderId="0" xfId="0" applyNumberFormat="1" applyFont="1" applyAlignment="1" applyProtection="1">
      <alignment horizontal="center" vertical="center" wrapText="1"/>
      <protection/>
    </xf>
    <xf numFmtId="0" fontId="10" fillId="0" borderId="0" xfId="165" applyNumberFormat="1" applyFont="1" applyFill="1" applyBorder="1" applyAlignment="1">
      <alignment horizontal="left" vertical="center" wrapText="1"/>
      <protection/>
    </xf>
    <xf numFmtId="178" fontId="10" fillId="0" borderId="0" xfId="165" applyNumberFormat="1" applyFont="1" applyBorder="1" applyAlignment="1">
      <alignment horizontal="center"/>
      <protection/>
    </xf>
    <xf numFmtId="178" fontId="10" fillId="0" borderId="20" xfId="165" applyNumberFormat="1" applyFont="1" applyBorder="1" applyAlignment="1">
      <alignment horizontal="center"/>
      <protection/>
    </xf>
    <xf numFmtId="0" fontId="10" fillId="0" borderId="20" xfId="165" applyNumberFormat="1" applyFont="1" applyFill="1" applyBorder="1" applyAlignment="1">
      <alignment horizontal="left" vertical="center" wrapText="1"/>
      <protection/>
    </xf>
    <xf numFmtId="178" fontId="10" fillId="0" borderId="0" xfId="165" applyNumberFormat="1" applyFont="1" applyBorder="1" applyAlignment="1">
      <alignment/>
      <protection/>
    </xf>
    <xf numFmtId="178" fontId="10" fillId="0" borderId="0" xfId="165" applyNumberFormat="1" applyFont="1" applyFill="1" applyBorder="1" applyAlignment="1">
      <alignment vertical="center" wrapText="1"/>
      <protection/>
    </xf>
    <xf numFmtId="179" fontId="10" fillId="0" borderId="0" xfId="165" applyNumberFormat="1" applyFont="1" applyBorder="1" applyAlignment="1">
      <alignment horizontal="center" vertical="center"/>
      <protection/>
    </xf>
    <xf numFmtId="178" fontId="10" fillId="0" borderId="0" xfId="165" applyNumberFormat="1" applyFont="1" applyFill="1" applyBorder="1" applyAlignment="1">
      <alignment horizontal="center" vertical="center"/>
      <protection/>
    </xf>
    <xf numFmtId="178" fontId="10" fillId="0" borderId="0" xfId="165" applyNumberFormat="1" applyFont="1" applyFill="1" applyBorder="1" applyAlignment="1">
      <alignment horizontal="center" vertical="center" wrapText="1"/>
      <protection/>
    </xf>
    <xf numFmtId="179" fontId="10" fillId="0" borderId="20" xfId="165" applyNumberFormat="1" applyFont="1" applyBorder="1" applyAlignment="1">
      <alignment horizontal="center" vertical="center"/>
      <protection/>
    </xf>
    <xf numFmtId="178" fontId="10" fillId="0" borderId="20" xfId="165" applyNumberFormat="1" applyFont="1" applyFill="1" applyBorder="1" applyAlignment="1">
      <alignment horizontal="center" vertical="center"/>
      <protection/>
    </xf>
    <xf numFmtId="0" fontId="7" fillId="0" borderId="19" xfId="164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193" fontId="7" fillId="0" borderId="21" xfId="166" applyNumberFormat="1" applyFont="1" applyBorder="1" applyAlignment="1">
      <alignment horizontal="center" vertical="center" wrapText="1"/>
      <protection/>
    </xf>
    <xf numFmtId="0" fontId="7" fillId="0" borderId="21" xfId="166" applyFont="1" applyFill="1" applyBorder="1" applyAlignment="1">
      <alignment horizontal="center" vertical="center" wrapText="1"/>
      <protection/>
    </xf>
    <xf numFmtId="49" fontId="7" fillId="0" borderId="20" xfId="16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0" borderId="24" xfId="157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180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160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6" fillId="0" borderId="0" xfId="166" applyFont="1" applyFill="1" applyBorder="1" applyAlignment="1">
      <alignment vertical="center" wrapText="1"/>
      <protection/>
    </xf>
    <xf numFmtId="0" fontId="7" fillId="0" borderId="0" xfId="166" applyFont="1" applyFill="1" applyBorder="1" applyAlignment="1">
      <alignment vertical="center" wrapText="1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179" fontId="10" fillId="0" borderId="0" xfId="0" applyNumberFormat="1" applyFont="1" applyAlignment="1" applyProtection="1">
      <alignment horizontal="center" wrapText="1"/>
      <protection/>
    </xf>
    <xf numFmtId="179" fontId="10" fillId="0" borderId="23" xfId="0" applyNumberFormat="1" applyFont="1" applyBorder="1" applyAlignment="1" applyProtection="1">
      <alignment horizontal="center" vertical="center" wrapText="1"/>
      <protection/>
    </xf>
    <xf numFmtId="179" fontId="5" fillId="0" borderId="0" xfId="166" applyNumberFormat="1" applyFont="1" applyBorder="1" applyAlignment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0" xfId="164" applyFont="1" applyBorder="1" applyAlignment="1" applyProtection="1">
      <alignment horizontal="right"/>
      <protection/>
    </xf>
    <xf numFmtId="0" fontId="5" fillId="0" borderId="19" xfId="164" applyFont="1" applyBorder="1" applyAlignment="1" applyProtection="1">
      <alignment vertical="center" wrapText="1"/>
      <protection/>
    </xf>
    <xf numFmtId="176" fontId="5" fillId="0" borderId="19" xfId="164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5" fillId="0" borderId="19" xfId="164" applyNumberFormat="1" applyFont="1" applyBorder="1" applyAlignment="1" applyProtection="1">
      <alignment horizontal="center" vertical="center"/>
      <protection/>
    </xf>
    <xf numFmtId="178" fontId="5" fillId="0" borderId="0" xfId="164" applyNumberFormat="1" applyFont="1" applyAlignment="1" applyProtection="1">
      <alignment horizontal="center" vertical="center"/>
      <protection/>
    </xf>
    <xf numFmtId="0" fontId="5" fillId="0" borderId="19" xfId="150" applyFont="1" applyBorder="1" applyProtection="1">
      <alignment/>
      <protection/>
    </xf>
    <xf numFmtId="0" fontId="10" fillId="0" borderId="0" xfId="165" applyFont="1" applyAlignment="1">
      <alignment horizontal="left" vertical="center" wrapText="1"/>
      <protection/>
    </xf>
    <xf numFmtId="0" fontId="10" fillId="0" borderId="0" xfId="165" applyFont="1" applyAlignment="1">
      <alignment horizontal="left" vertical="center"/>
      <protection/>
    </xf>
    <xf numFmtId="0" fontId="16" fillId="0" borderId="20" xfId="165" applyFont="1" applyFill="1" applyBorder="1" applyAlignment="1">
      <alignment horizontal="left" vertical="center" wrapText="1"/>
      <protection/>
    </xf>
    <xf numFmtId="0" fontId="16" fillId="0" borderId="20" xfId="165" applyFont="1" applyFill="1" applyBorder="1" applyAlignment="1">
      <alignment horizontal="left" vertical="center" wrapText="1"/>
      <protection/>
    </xf>
    <xf numFmtId="0" fontId="16" fillId="0" borderId="0" xfId="165" applyNumberFormat="1" applyFont="1" applyFill="1" applyBorder="1" applyAlignment="1">
      <alignment horizontal="left" vertical="center" wrapText="1"/>
      <protection/>
    </xf>
    <xf numFmtId="0" fontId="16" fillId="0" borderId="20" xfId="165" applyNumberFormat="1" applyFont="1" applyFill="1" applyBorder="1" applyAlignment="1">
      <alignment horizontal="left" vertical="center" wrapText="1"/>
      <protection/>
    </xf>
    <xf numFmtId="0" fontId="10" fillId="0" borderId="25" xfId="165" applyNumberFormat="1" applyFont="1" applyFill="1" applyBorder="1" applyAlignment="1">
      <alignment horizontal="center" vertical="center" wrapText="1"/>
      <protection/>
    </xf>
    <xf numFmtId="0" fontId="10" fillId="0" borderId="26" xfId="165" applyNumberFormat="1" applyFont="1" applyFill="1" applyBorder="1" applyAlignment="1">
      <alignment horizontal="center" vertical="center" wrapText="1"/>
      <protection/>
    </xf>
    <xf numFmtId="0" fontId="10" fillId="0" borderId="27" xfId="16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20" xfId="166" applyFont="1" applyBorder="1" applyAlignment="1">
      <alignment horizontal="left" vertical="center"/>
      <protection/>
    </xf>
    <xf numFmtId="0" fontId="7" fillId="0" borderId="20" xfId="166" applyFont="1" applyBorder="1" applyAlignment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6" fillId="59" borderId="23" xfId="166" applyFont="1" applyFill="1" applyBorder="1" applyAlignment="1">
      <alignment horizontal="left" vertical="center" wrapText="1"/>
      <protection/>
    </xf>
    <xf numFmtId="0" fontId="16" fillId="59" borderId="23" xfId="166" applyFont="1" applyFill="1" applyBorder="1" applyAlignment="1">
      <alignment horizontal="left" vertical="center" wrapText="1"/>
      <protection/>
    </xf>
    <xf numFmtId="0" fontId="10" fillId="59" borderId="22" xfId="166" applyFont="1" applyFill="1" applyBorder="1" applyAlignment="1">
      <alignment horizontal="center" vertical="center" wrapText="1"/>
      <protection/>
    </xf>
    <xf numFmtId="0" fontId="10" fillId="59" borderId="23" xfId="166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6" fillId="0" borderId="0" xfId="166" applyFont="1" applyFill="1" applyBorder="1" applyAlignment="1">
      <alignment horizontal="left" vertical="center" wrapText="1"/>
      <protection/>
    </xf>
    <xf numFmtId="0" fontId="16" fillId="0" borderId="0" xfId="166" applyFont="1" applyFill="1" applyBorder="1" applyAlignment="1">
      <alignment horizontal="left" vertical="center" wrapText="1"/>
      <protection/>
    </xf>
    <xf numFmtId="0" fontId="10" fillId="0" borderId="19" xfId="166" applyFont="1" applyFill="1" applyBorder="1" applyAlignment="1">
      <alignment horizontal="center" vertical="center" wrapText="1"/>
      <protection/>
    </xf>
    <xf numFmtId="0" fontId="10" fillId="0" borderId="20" xfId="166" applyFont="1" applyFill="1" applyBorder="1" applyAlignment="1">
      <alignment horizontal="center" vertical="center" wrapText="1"/>
      <protection/>
    </xf>
    <xf numFmtId="0" fontId="7" fillId="0" borderId="23" xfId="157" applyFont="1" applyBorder="1" applyProtection="1">
      <alignment/>
      <protection/>
    </xf>
    <xf numFmtId="0" fontId="6" fillId="0" borderId="23" xfId="157" applyFont="1" applyBorder="1" applyProtection="1">
      <alignment/>
      <protection/>
    </xf>
    <xf numFmtId="0" fontId="1" fillId="0" borderId="19" xfId="157" applyFont="1" applyBorder="1" applyAlignment="1" applyProtection="1">
      <alignment vertical="center" wrapText="1"/>
      <protection/>
    </xf>
    <xf numFmtId="0" fontId="0" fillId="0" borderId="19" xfId="157" applyFont="1" applyBorder="1" applyProtection="1">
      <alignment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horizontal="right"/>
      <protection/>
    </xf>
    <xf numFmtId="0" fontId="7" fillId="6" borderId="20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/>
      <protection/>
    </xf>
    <xf numFmtId="176" fontId="7" fillId="0" borderId="2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20" xfId="0" applyFont="1" applyBorder="1" applyAlignment="1" applyProtection="1">
      <alignment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0" xfId="150" applyFont="1" applyAlignment="1" applyProtection="1">
      <alignment horizontal="left" wrapText="1"/>
      <protection/>
    </xf>
    <xf numFmtId="0" fontId="0" fillId="0" borderId="0" xfId="150" applyFont="1" applyAlignment="1" applyProtection="1">
      <alignment horizontal="left"/>
      <protection/>
    </xf>
    <xf numFmtId="0" fontId="7" fillId="0" borderId="0" xfId="136" applyFont="1" applyAlignment="1" applyProtection="1">
      <alignment wrapText="1"/>
      <protection/>
    </xf>
    <xf numFmtId="0" fontId="7" fillId="0" borderId="0" xfId="136" applyFont="1" applyAlignment="1" applyProtection="1">
      <alignment/>
      <protection/>
    </xf>
    <xf numFmtId="0" fontId="7" fillId="0" borderId="19" xfId="136" applyFont="1" applyBorder="1" applyAlignment="1" applyProtection="1">
      <alignment horizontal="center" vertical="center" wrapText="1"/>
      <protection/>
    </xf>
    <xf numFmtId="0" fontId="0" fillId="0" borderId="20" xfId="136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6" fillId="0" borderId="2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center"/>
      <protection/>
    </xf>
  </cellXfs>
  <cellStyles count="215">
    <cellStyle name="Normal" xfId="0"/>
    <cellStyle name="_201603月报" xfId="15"/>
    <cellStyle name="_2016年1-2月统计月报（定稿）" xfId="16"/>
    <cellStyle name="_ET_STYLE_NoName_00_" xfId="17"/>
    <cellStyle name="_ET_STYLE_NoName_00_ 2" xfId="18"/>
    <cellStyle name="_ET_STYLE_NoName_00__201603统计快报" xfId="19"/>
    <cellStyle name="_ET_STYLE_NoName_00__201603统计快报_29" xfId="20"/>
    <cellStyle name="_ET_STYLE_NoName_00__201603统计快报_30" xfId="21"/>
    <cellStyle name="_ET_STYLE_NoName_00__201603统计快报_31" xfId="22"/>
    <cellStyle name="_ET_STYLE_NoName_00__201603统计快报_32" xfId="23"/>
    <cellStyle name="_ET_STYLE_NoName_00__201603统计快报_33" xfId="24"/>
    <cellStyle name="_ET_STYLE_NoName_00__201603统计快报_34" xfId="25"/>
    <cellStyle name="_ET_STYLE_NoName_00__2016年1-2月统计月报（定稿）" xfId="26"/>
    <cellStyle name="_ET_STYLE_NoName_00__2016年1-2月统计月报（定稿）_29" xfId="27"/>
    <cellStyle name="_ET_STYLE_NoName_00__2016年1-2月统计月报（定稿）_30" xfId="28"/>
    <cellStyle name="_ET_STYLE_NoName_00__2016年1-2月统计月报（定稿）_31" xfId="29"/>
    <cellStyle name="_ET_STYLE_NoName_00__2016年1-2月统计月报（定稿）_32" xfId="30"/>
    <cellStyle name="_ET_STYLE_NoName_00__2016年1-2月统计月报（定稿）_33" xfId="31"/>
    <cellStyle name="_ET_STYLE_NoName_00__2016年1-2月统计月报（定稿）_34" xfId="32"/>
    <cellStyle name="_ET_STYLE_NoName_00__29" xfId="33"/>
    <cellStyle name="_ET_STYLE_NoName_00__30" xfId="34"/>
    <cellStyle name="_ET_STYLE_NoName_00__31" xfId="35"/>
    <cellStyle name="_ET_STYLE_NoName_00__32" xfId="36"/>
    <cellStyle name="_ET_STYLE_NoName_00__33" xfId="37"/>
    <cellStyle name="_ET_STYLE_NoName_00__34" xfId="38"/>
    <cellStyle name="0,0&#13;&#10;NA&#13;&#10;" xfId="39"/>
    <cellStyle name="0,0&#13;&#10;NA&#13;&#10; 2" xfId="40"/>
    <cellStyle name="0,0&#13;&#10;NA&#13;&#10; 3" xfId="41"/>
    <cellStyle name="0,0&#13;&#10;NA&#13;&#10; 3 2 2" xfId="42"/>
    <cellStyle name="0,0&#13;&#10;NA&#13;&#10; 3 2 2 2" xfId="43"/>
    <cellStyle name="0,0&#13;&#10;NA&#13;&#10; 4" xfId="44"/>
    <cellStyle name="0,0_x000d__x000a_NA_x000d__x000a_ 3 2 2" xfId="45"/>
    <cellStyle name="20% - 强调文字颜色 1" xfId="46"/>
    <cellStyle name="20% - 强调文字颜色 1 2" xfId="47"/>
    <cellStyle name="20% - 强调文字颜色 2" xfId="48"/>
    <cellStyle name="20% - 强调文字颜色 2 2" xfId="49"/>
    <cellStyle name="20% - 强调文字颜色 3" xfId="50"/>
    <cellStyle name="20% - 强调文字颜色 3 2" xfId="51"/>
    <cellStyle name="20% - 强调文字颜色 4" xfId="52"/>
    <cellStyle name="20% - 强调文字颜色 4 2" xfId="53"/>
    <cellStyle name="20% - 强调文字颜色 5" xfId="54"/>
    <cellStyle name="20% - 强调文字颜色 5 2" xfId="55"/>
    <cellStyle name="20% - 强调文字颜色 6" xfId="56"/>
    <cellStyle name="20% - 强调文字颜色 6 2" xfId="57"/>
    <cellStyle name="20% - 着色 1" xfId="58"/>
    <cellStyle name="20% - 着色 2" xfId="59"/>
    <cellStyle name="20% - 着色 3" xfId="60"/>
    <cellStyle name="20% - 着色 4" xfId="61"/>
    <cellStyle name="20% - 着色 5" xfId="62"/>
    <cellStyle name="20% - 着色 6" xfId="63"/>
    <cellStyle name="40% - 强调文字颜色 1" xfId="64"/>
    <cellStyle name="40% - 强调文字颜色 1 2" xfId="65"/>
    <cellStyle name="40% - 强调文字颜色 2" xfId="66"/>
    <cellStyle name="40% - 强调文字颜色 2 2" xfId="67"/>
    <cellStyle name="40% - 强调文字颜色 3" xfId="68"/>
    <cellStyle name="40% - 强调文字颜色 3 2" xfId="69"/>
    <cellStyle name="40% - 强调文字颜色 4" xfId="70"/>
    <cellStyle name="40% - 强调文字颜色 4 2" xfId="71"/>
    <cellStyle name="40% - 强调文字颜色 5" xfId="72"/>
    <cellStyle name="40% - 强调文字颜色 5 2" xfId="73"/>
    <cellStyle name="40% - 强调文字颜色 6" xfId="74"/>
    <cellStyle name="40% - 强调文字颜色 6 2" xfId="75"/>
    <cellStyle name="40% - 着色 1" xfId="76"/>
    <cellStyle name="40% - 着色 2" xfId="77"/>
    <cellStyle name="40% - 着色 3" xfId="78"/>
    <cellStyle name="40% - 着色 4" xfId="79"/>
    <cellStyle name="40% - 着色 5" xfId="80"/>
    <cellStyle name="40% - 着色 6" xfId="81"/>
    <cellStyle name="60% - 强调文字颜色 1" xfId="82"/>
    <cellStyle name="60% - 强调文字颜色 1 2" xfId="83"/>
    <cellStyle name="60% - 强调文字颜色 2" xfId="84"/>
    <cellStyle name="60% - 强调文字颜色 2 2" xfId="85"/>
    <cellStyle name="60% - 强调文字颜色 3" xfId="86"/>
    <cellStyle name="60% - 强调文字颜色 3 2" xfId="87"/>
    <cellStyle name="60% - 强调文字颜色 4" xfId="88"/>
    <cellStyle name="60% - 强调文字颜色 4 2" xfId="89"/>
    <cellStyle name="60% - 强调文字颜色 5" xfId="90"/>
    <cellStyle name="60% - 强调文字颜色 5 2" xfId="91"/>
    <cellStyle name="60% - 强调文字颜色 6" xfId="92"/>
    <cellStyle name="60% - 强调文字颜色 6 2" xfId="93"/>
    <cellStyle name="60% - 着色 1" xfId="94"/>
    <cellStyle name="60% - 着色 2" xfId="95"/>
    <cellStyle name="60% - 着色 3" xfId="96"/>
    <cellStyle name="60% - 着色 4" xfId="97"/>
    <cellStyle name="60% - 着色 5" xfId="98"/>
    <cellStyle name="60% - 着色 6" xfId="99"/>
    <cellStyle name="ColLevel_0" xfId="100"/>
    <cellStyle name="RowLevel_0" xfId="101"/>
    <cellStyle name="Percent" xfId="102"/>
    <cellStyle name="标题" xfId="103"/>
    <cellStyle name="标题 1" xfId="104"/>
    <cellStyle name="标题 1 2" xfId="105"/>
    <cellStyle name="标题 2" xfId="106"/>
    <cellStyle name="标题 2 2" xfId="107"/>
    <cellStyle name="标题 3" xfId="108"/>
    <cellStyle name="标题 3 2" xfId="109"/>
    <cellStyle name="标题 4" xfId="110"/>
    <cellStyle name="标题 4 2" xfId="111"/>
    <cellStyle name="标题 5" xfId="112"/>
    <cellStyle name="差" xfId="113"/>
    <cellStyle name="差 2" xfId="114"/>
    <cellStyle name="差_201702月报" xfId="115"/>
    <cellStyle name="差_21" xfId="116"/>
    <cellStyle name="差_Sheet1" xfId="117"/>
    <cellStyle name="差_Sheet1_市州经济23-31" xfId="118"/>
    <cellStyle name="差_Sheet1_市州经济23-31_衡阳市2013年3月统计月报" xfId="119"/>
    <cellStyle name="差_市州经济23-31" xfId="120"/>
    <cellStyle name="差_市州经济23-31_1" xfId="121"/>
    <cellStyle name="差_市州经济23-31_1_衡阳市2013年3月统计月报" xfId="122"/>
    <cellStyle name="差_市州经济23-31_衡阳市2013年3月统计月报" xfId="123"/>
    <cellStyle name="常规 10" xfId="124"/>
    <cellStyle name="常规 10 2" xfId="125"/>
    <cellStyle name="常规 107" xfId="126"/>
    <cellStyle name="常规 11" xfId="127"/>
    <cellStyle name="常规 12" xfId="128"/>
    <cellStyle name="常规 13" xfId="129"/>
    <cellStyle name="常规 16" xfId="130"/>
    <cellStyle name="常规 16 2" xfId="131"/>
    <cellStyle name="常规 2" xfId="132"/>
    <cellStyle name="常规 2 2" xfId="133"/>
    <cellStyle name="常规 2 2 2" xfId="134"/>
    <cellStyle name="常规 2 3" xfId="135"/>
    <cellStyle name="常规 2 3 2" xfId="136"/>
    <cellStyle name="常规 2 4" xfId="137"/>
    <cellStyle name="常规 2_0湖北统计月报201804" xfId="138"/>
    <cellStyle name="常规 3" xfId="139"/>
    <cellStyle name="常规 3 2" xfId="140"/>
    <cellStyle name="常规 3 2 3" xfId="141"/>
    <cellStyle name="常规 3 2 3 2" xfId="142"/>
    <cellStyle name="常规 3 3" xfId="143"/>
    <cellStyle name="常规 3 3 2 2" xfId="144"/>
    <cellStyle name="常规 3 3 2 2 2" xfId="145"/>
    <cellStyle name="常规 3 5" xfId="146"/>
    <cellStyle name="常规 4" xfId="147"/>
    <cellStyle name="常规 44" xfId="148"/>
    <cellStyle name="常规 5" xfId="149"/>
    <cellStyle name="常规 6" xfId="150"/>
    <cellStyle name="常规 6 2" xfId="151"/>
    <cellStyle name="常规 7" xfId="152"/>
    <cellStyle name="常规 75" xfId="153"/>
    <cellStyle name="常规 76" xfId="154"/>
    <cellStyle name="常规 77" xfId="155"/>
    <cellStyle name="常规 78" xfId="156"/>
    <cellStyle name="常规 8" xfId="157"/>
    <cellStyle name="常规 8 2" xfId="158"/>
    <cellStyle name="常规 9" xfId="159"/>
    <cellStyle name="常规_0湖北统计月报201804" xfId="160"/>
    <cellStyle name="常规_15" xfId="161"/>
    <cellStyle name="常规_18" xfId="162"/>
    <cellStyle name="常规_3 2" xfId="163"/>
    <cellStyle name="常规_Sheet1" xfId="164"/>
    <cellStyle name="常规_农业（月报）" xfId="165"/>
    <cellStyle name="常规_月报（工业分行业）" xfId="166"/>
    <cellStyle name="Hyperlink" xfId="167"/>
    <cellStyle name="好" xfId="168"/>
    <cellStyle name="好 2" xfId="169"/>
    <cellStyle name="好_201702月报" xfId="170"/>
    <cellStyle name="好_Sheet1" xfId="171"/>
    <cellStyle name="好_Sheet1_市州经济23-31" xfId="172"/>
    <cellStyle name="好_Sheet1_市州经济23-31_衡阳市2013年3月统计月报" xfId="173"/>
    <cellStyle name="好_市州经济23-31" xfId="174"/>
    <cellStyle name="好_市州经济23-31_1" xfId="175"/>
    <cellStyle name="好_市州经济23-31_1_衡阳市2013年3月统计月报" xfId="176"/>
    <cellStyle name="好_市州经济23-31_衡阳市2013年3月统计月报" xfId="177"/>
    <cellStyle name="汇总" xfId="178"/>
    <cellStyle name="汇总 2" xfId="179"/>
    <cellStyle name="Currency" xfId="180"/>
    <cellStyle name="Currency [0]" xfId="181"/>
    <cellStyle name="计算" xfId="182"/>
    <cellStyle name="计算 2" xfId="183"/>
    <cellStyle name="检查单元格" xfId="184"/>
    <cellStyle name="检查单元格 2" xfId="185"/>
    <cellStyle name="解释性文本" xfId="186"/>
    <cellStyle name="解释性文本 2" xfId="187"/>
    <cellStyle name="警告文本" xfId="188"/>
    <cellStyle name="警告文本 2" xfId="189"/>
    <cellStyle name="链接单元格" xfId="190"/>
    <cellStyle name="链接单元格 2" xfId="191"/>
    <cellStyle name="普通_laroux" xfId="192"/>
    <cellStyle name="千分位[0]_laroux" xfId="193"/>
    <cellStyle name="千分位_laroux" xfId="194"/>
    <cellStyle name="千位[0]_laroux" xfId="195"/>
    <cellStyle name="千位_laroux" xfId="196"/>
    <cellStyle name="Comma" xfId="197"/>
    <cellStyle name="千位分隔 2" xfId="198"/>
    <cellStyle name="Comma [0]" xfId="199"/>
    <cellStyle name="强调文字颜色 1" xfId="200"/>
    <cellStyle name="强调文字颜色 1 2" xfId="201"/>
    <cellStyle name="强调文字颜色 2" xfId="202"/>
    <cellStyle name="强调文字颜色 2 2" xfId="203"/>
    <cellStyle name="强调文字颜色 3" xfId="204"/>
    <cellStyle name="强调文字颜色 3 2" xfId="205"/>
    <cellStyle name="强调文字颜色 4" xfId="206"/>
    <cellStyle name="强调文字颜色 4 2" xfId="207"/>
    <cellStyle name="强调文字颜色 5" xfId="208"/>
    <cellStyle name="强调文字颜色 5 2" xfId="209"/>
    <cellStyle name="强调文字颜色 6" xfId="210"/>
    <cellStyle name="强调文字颜色 6 2" xfId="211"/>
    <cellStyle name="适中" xfId="212"/>
    <cellStyle name="适中 2" xfId="213"/>
    <cellStyle name="输出" xfId="214"/>
    <cellStyle name="输出 2" xfId="215"/>
    <cellStyle name="输入" xfId="216"/>
    <cellStyle name="输入 2" xfId="217"/>
    <cellStyle name="样式 1" xfId="218"/>
    <cellStyle name="样式 1 2" xfId="219"/>
    <cellStyle name="Followed Hyperlink" xfId="220"/>
    <cellStyle name="着色 1" xfId="221"/>
    <cellStyle name="着色 2" xfId="222"/>
    <cellStyle name="着色 3" xfId="223"/>
    <cellStyle name="着色 4" xfId="224"/>
    <cellStyle name="着色 5" xfId="225"/>
    <cellStyle name="着色 6" xfId="226"/>
    <cellStyle name="注释" xfId="227"/>
    <cellStyle name="注释 2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-0.1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202"/>
          <c:w val="0.7822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8.2</a:t>
                    </a:r>
                  </a:p>
                </c:rich>
              </c:tx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'[1]9月 '!$O$116:$W$116</c:f>
              <c:strCache>
                <c:ptCount val="9"/>
                <c:pt idx="0">
                  <c:v>2016年Ⅲ</c:v>
                </c:pt>
                <c:pt idx="1">
                  <c:v>2016年Ⅳ</c:v>
                </c:pt>
                <c:pt idx="2">
                  <c:v>2017年Ⅰ</c:v>
                </c:pt>
                <c:pt idx="3">
                  <c:v>2017年Ⅱ</c:v>
                </c:pt>
                <c:pt idx="4">
                  <c:v>2017年Ⅲ</c:v>
                </c:pt>
                <c:pt idx="5">
                  <c:v>2017年Ⅳ</c:v>
                </c:pt>
                <c:pt idx="6">
                  <c:v>2018年Ⅰ</c:v>
                </c:pt>
                <c:pt idx="7">
                  <c:v>2018年Ⅱ</c:v>
                </c:pt>
                <c:pt idx="8">
                  <c:v>2018年Ⅲ</c:v>
                </c:pt>
              </c:strCache>
            </c:strRef>
          </c:cat>
          <c:val>
            <c:numRef>
              <c:f>'[1]9月 '!$O$117:$W$117</c:f>
              <c:numCache>
                <c:ptCount val="9"/>
                <c:pt idx="0">
                  <c:v>7.2</c:v>
                </c:pt>
                <c:pt idx="1">
                  <c:v>8</c:v>
                </c:pt>
                <c:pt idx="2">
                  <c:v>8.2</c:v>
                </c:pt>
                <c:pt idx="3">
                  <c:v>8.3</c:v>
                </c:pt>
                <c:pt idx="4">
                  <c:v>8.2</c:v>
                </c:pt>
                <c:pt idx="5">
                  <c:v>8.6</c:v>
                </c:pt>
                <c:pt idx="6">
                  <c:v>8.4</c:v>
                </c:pt>
                <c:pt idx="7">
                  <c:v>8.6</c:v>
                </c:pt>
                <c:pt idx="8">
                  <c:v>8.7</c:v>
                </c:pt>
              </c:numCache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1775"/>
              <c:y val="-0.1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90888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7"/>
          <c:w val="0.924"/>
          <c:h val="0.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'[1]10月'!$U$2:$AF$2</c:f>
              <c:strCache>
                <c:ptCount val="12"/>
                <c:pt idx="0">
                  <c:v>2017年1-10月</c:v>
                </c:pt>
                <c:pt idx="1">
                  <c:v>1-11月</c:v>
                </c:pt>
                <c:pt idx="2">
                  <c:v>1-12月</c:v>
                </c:pt>
                <c:pt idx="3">
                  <c:v>2018年1-2月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'[1]10月'!$U$3:$AF$3</c:f>
              <c:numCache>
                <c:ptCount val="12"/>
                <c:pt idx="0">
                  <c:v>7.9</c:v>
                </c:pt>
                <c:pt idx="1">
                  <c:v>8</c:v>
                </c:pt>
                <c:pt idx="2">
                  <c:v>8.3</c:v>
                </c:pt>
                <c:pt idx="3">
                  <c:v>7</c:v>
                </c:pt>
                <c:pt idx="4">
                  <c:v>7.6</c:v>
                </c:pt>
                <c:pt idx="5">
                  <c:v>7.6</c:v>
                </c:pt>
                <c:pt idx="6">
                  <c:v>8.1</c:v>
                </c:pt>
                <c:pt idx="7">
                  <c:v>8.2</c:v>
                </c:pt>
                <c:pt idx="8">
                  <c:v>8.3</c:v>
                </c:pt>
                <c:pt idx="9">
                  <c:v>8.3</c:v>
                </c:pt>
                <c:pt idx="10">
                  <c:v>8.3</c:v>
                </c:pt>
                <c:pt idx="11">
                  <c:v>8.2</c:v>
                </c:pt>
              </c:numCache>
            </c:numRef>
          </c:val>
          <c:smooth val="0"/>
        </c:ser>
        <c:marker val="1"/>
        <c:axId val="53691026"/>
        <c:axId val="13457187"/>
      </c:lineChart>
      <c:catAx>
        <c:axId val="5369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6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9102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88"/>
          <c:w val="0.919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'[1]10月'!$U$25:$AF$25</c:f>
              <c:strCache>
                <c:ptCount val="12"/>
                <c:pt idx="0">
                  <c:v>2017年1-10月</c:v>
                </c:pt>
                <c:pt idx="1">
                  <c:v>1-11月</c:v>
                </c:pt>
                <c:pt idx="2">
                  <c:v>1-12月</c:v>
                </c:pt>
                <c:pt idx="3">
                  <c:v>2018年1-2月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'[1]10月'!$U$26:$AF$26</c:f>
              <c:numCache>
                <c:ptCount val="12"/>
                <c:pt idx="0">
                  <c:v>14.2</c:v>
                </c:pt>
                <c:pt idx="1">
                  <c:v>15.6</c:v>
                </c:pt>
                <c:pt idx="2">
                  <c:v>15.3</c:v>
                </c:pt>
                <c:pt idx="3">
                  <c:v>13.7</c:v>
                </c:pt>
                <c:pt idx="4">
                  <c:v>10.9</c:v>
                </c:pt>
                <c:pt idx="5">
                  <c:v>12.7</c:v>
                </c:pt>
                <c:pt idx="6">
                  <c:v>11.7</c:v>
                </c:pt>
                <c:pt idx="7">
                  <c:v>11.7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</c:numCache>
            </c:numRef>
          </c:val>
          <c:smooth val="0"/>
        </c:ser>
        <c:marker val="1"/>
        <c:axId val="54005820"/>
        <c:axId val="16290333"/>
      </c:lineChart>
      <c:catAx>
        <c:axId val="5400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005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4575"/>
          <c:w val="0.838"/>
          <c:h val="0.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'[1]10月'!$U$48:$AF$48</c:f>
              <c:strCache>
                <c:ptCount val="12"/>
                <c:pt idx="0">
                  <c:v>2017年1-10月</c:v>
                </c:pt>
                <c:pt idx="1">
                  <c:v>1-11月</c:v>
                </c:pt>
                <c:pt idx="2">
                  <c:v>1-12月</c:v>
                </c:pt>
                <c:pt idx="3">
                  <c:v>2018年1-2月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'[1]10月'!$U$49:$AF$49</c:f>
              <c:numCache>
                <c:ptCount val="12"/>
                <c:pt idx="0">
                  <c:v>12.6</c:v>
                </c:pt>
                <c:pt idx="1">
                  <c:v>12.8</c:v>
                </c:pt>
                <c:pt idx="2">
                  <c:v>12.8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13.7</c:v>
                </c:pt>
                <c:pt idx="7">
                  <c:v>13.7</c:v>
                </c:pt>
                <c:pt idx="8">
                  <c:v>13.6</c:v>
                </c:pt>
                <c:pt idx="9">
                  <c:v>13.3</c:v>
                </c:pt>
                <c:pt idx="10">
                  <c:v>13.2</c:v>
                </c:pt>
                <c:pt idx="11">
                  <c:v>13</c:v>
                </c:pt>
              </c:numCache>
            </c:numRef>
          </c:val>
          <c:smooth val="0"/>
        </c:ser>
        <c:marker val="1"/>
        <c:axId val="12395270"/>
        <c:axId val="44448567"/>
      </c:lineChart>
      <c:cat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48567"/>
        <c:crosses val="autoZero"/>
        <c:auto val="0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545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2395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3285"/>
          <c:w val="0.90125"/>
          <c:h val="0.6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'[1]10月'!$V$95:$AH$95</c:f>
              <c:strCache>
                <c:ptCount val="13"/>
                <c:pt idx="0">
                  <c:v>2017年10月</c:v>
                </c:pt>
                <c:pt idx="1">
                  <c:v>11月</c:v>
                </c:pt>
                <c:pt idx="2">
                  <c:v>12月</c:v>
                </c:pt>
                <c:pt idx="3">
                  <c:v>2018年1月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'[1]10月'!$V$96:$AH$96</c:f>
              <c:numCache>
                <c:ptCount val="13"/>
                <c:pt idx="0">
                  <c:v>101.5</c:v>
                </c:pt>
                <c:pt idx="1">
                  <c:v>101.5</c:v>
                </c:pt>
                <c:pt idx="2">
                  <c:v>101.9</c:v>
                </c:pt>
                <c:pt idx="3">
                  <c:v>101.8</c:v>
                </c:pt>
                <c:pt idx="4">
                  <c:v>103.3</c:v>
                </c:pt>
                <c:pt idx="5">
                  <c:v>102.2</c:v>
                </c:pt>
                <c:pt idx="6">
                  <c:v>101.5</c:v>
                </c:pt>
                <c:pt idx="7">
                  <c:v>100.9</c:v>
                </c:pt>
                <c:pt idx="8">
                  <c:v>101.4</c:v>
                </c:pt>
                <c:pt idx="9">
                  <c:v>100.8</c:v>
                </c:pt>
                <c:pt idx="10">
                  <c:v>101.7</c:v>
                </c:pt>
                <c:pt idx="11">
                  <c:v>102.3</c:v>
                </c:pt>
                <c:pt idx="12">
                  <c:v>102.1</c:v>
                </c:pt>
              </c:numCache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6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7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492784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5</xdr:col>
      <xdr:colOff>161925</xdr:colOff>
      <xdr:row>27</xdr:row>
      <xdr:rowOff>47625</xdr:rowOff>
    </xdr:to>
    <xdr:graphicFrame>
      <xdr:nvGraphicFramePr>
        <xdr:cNvPr id="1" name="图表 6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5219700" cy="3343275"/>
    <xdr:graphicFrame>
      <xdr:nvGraphicFramePr>
        <xdr:cNvPr id="1" name="图表 7"/>
        <xdr:cNvGraphicFramePr/>
      </xdr:nvGraphicFramePr>
      <xdr:xfrm>
        <a:off x="0" y="5114925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5153025" cy="3333750"/>
    <xdr:graphicFrame>
      <xdr:nvGraphicFramePr>
        <xdr:cNvPr id="1" name="图表 8"/>
        <xdr:cNvGraphicFramePr/>
      </xdr:nvGraphicFramePr>
      <xdr:xfrm>
        <a:off x="0" y="5067300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8</xdr:col>
      <xdr:colOff>28575</xdr:colOff>
      <xdr:row>39</xdr:row>
      <xdr:rowOff>76200</xdr:rowOff>
    </xdr:to>
    <xdr:graphicFrame>
      <xdr:nvGraphicFramePr>
        <xdr:cNvPr id="1" name="图表 9"/>
        <xdr:cNvGraphicFramePr/>
      </xdr:nvGraphicFramePr>
      <xdr:xfrm>
        <a:off x="0" y="4229100"/>
        <a:ext cx="5410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161925</xdr:rowOff>
    </xdr:from>
    <xdr:to>
      <xdr:col>7</xdr:col>
      <xdr:colOff>466725</xdr:colOff>
      <xdr:row>31</xdr:row>
      <xdr:rowOff>85725</xdr:rowOff>
    </xdr:to>
    <xdr:graphicFrame>
      <xdr:nvGraphicFramePr>
        <xdr:cNvPr id="2" name="图表 5"/>
        <xdr:cNvGraphicFramePr/>
      </xdr:nvGraphicFramePr>
      <xdr:xfrm>
        <a:off x="0" y="3171825"/>
        <a:ext cx="66389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  <sheetName val="10月"/>
    </sheetNames>
    <sheetDataSet>
      <sheetData sheetId="7">
        <row r="116">
          <cell r="O116" t="str">
            <v>2016年Ⅲ</v>
          </cell>
          <cell r="P116" t="str">
            <v>2016年Ⅳ</v>
          </cell>
          <cell r="Q116" t="str">
            <v>2017年Ⅰ</v>
          </cell>
          <cell r="R116" t="str">
            <v>2017年Ⅱ</v>
          </cell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  <cell r="W116" t="str">
            <v>2018年Ⅲ</v>
          </cell>
        </row>
        <row r="117">
          <cell r="O117">
            <v>7.2</v>
          </cell>
          <cell r="P117">
            <v>8</v>
          </cell>
          <cell r="Q117">
            <v>8.2</v>
          </cell>
          <cell r="R117">
            <v>8.3</v>
          </cell>
          <cell r="S117">
            <v>8.2</v>
          </cell>
          <cell r="T117">
            <v>8.6</v>
          </cell>
          <cell r="U117">
            <v>8.4</v>
          </cell>
          <cell r="V117">
            <v>8.6</v>
          </cell>
          <cell r="W117">
            <v>8.7</v>
          </cell>
        </row>
      </sheetData>
      <sheetData sheetId="8">
        <row r="2">
          <cell r="U2" t="str">
            <v>2017年1-10月</v>
          </cell>
          <cell r="V2" t="str">
            <v>1-11月</v>
          </cell>
          <cell r="W2" t="str">
            <v>1-12月</v>
          </cell>
          <cell r="X2" t="str">
            <v>2018年1-2月</v>
          </cell>
          <cell r="Y2" t="str">
            <v>1-3月</v>
          </cell>
          <cell r="Z2" t="str">
            <v>1-4月</v>
          </cell>
          <cell r="AA2" t="str">
            <v>1-5月</v>
          </cell>
          <cell r="AB2" t="str">
            <v>1-6月</v>
          </cell>
          <cell r="AC2" t="str">
            <v>1-7月</v>
          </cell>
          <cell r="AD2" t="str">
            <v>1-8月</v>
          </cell>
          <cell r="AE2" t="str">
            <v>1-9月</v>
          </cell>
          <cell r="AF2" t="str">
            <v>1-10月</v>
          </cell>
        </row>
        <row r="3">
          <cell r="U3">
            <v>7.9</v>
          </cell>
          <cell r="V3">
            <v>8</v>
          </cell>
          <cell r="W3">
            <v>8.3</v>
          </cell>
          <cell r="X3">
            <v>7</v>
          </cell>
          <cell r="Y3">
            <v>7.6</v>
          </cell>
          <cell r="Z3">
            <v>7.6</v>
          </cell>
          <cell r="AA3">
            <v>8.1</v>
          </cell>
          <cell r="AB3">
            <v>8.2</v>
          </cell>
          <cell r="AC3">
            <v>8.3</v>
          </cell>
          <cell r="AD3">
            <v>8.3</v>
          </cell>
          <cell r="AE3">
            <v>8.3</v>
          </cell>
          <cell r="AF3">
            <v>8.2</v>
          </cell>
        </row>
        <row r="25">
          <cell r="U25" t="str">
            <v>2017年1-10月</v>
          </cell>
          <cell r="V25" t="str">
            <v>1-11月</v>
          </cell>
          <cell r="W25" t="str">
            <v>1-12月</v>
          </cell>
          <cell r="X25" t="str">
            <v>2018年1-2月</v>
          </cell>
          <cell r="Y25" t="str">
            <v>1-3月</v>
          </cell>
          <cell r="Z25" t="str">
            <v>1-4月</v>
          </cell>
          <cell r="AA25" t="str">
            <v>1-5月</v>
          </cell>
          <cell r="AB25" t="str">
            <v>1-6月</v>
          </cell>
          <cell r="AC25" t="str">
            <v>1-7月</v>
          </cell>
          <cell r="AD25" t="str">
            <v>1-8月</v>
          </cell>
          <cell r="AE25" t="str">
            <v>1-9月</v>
          </cell>
          <cell r="AF25" t="str">
            <v>1-10月</v>
          </cell>
        </row>
        <row r="26">
          <cell r="U26">
            <v>14.2</v>
          </cell>
          <cell r="V26">
            <v>15.6</v>
          </cell>
          <cell r="W26">
            <v>15.3</v>
          </cell>
          <cell r="X26">
            <v>13.7</v>
          </cell>
          <cell r="Y26">
            <v>10.9</v>
          </cell>
          <cell r="Z26">
            <v>12.7</v>
          </cell>
          <cell r="AA26">
            <v>11.7</v>
          </cell>
          <cell r="AB26">
            <v>11.7</v>
          </cell>
          <cell r="AC26">
            <v>10.7</v>
          </cell>
          <cell r="AD26">
            <v>10.7</v>
          </cell>
          <cell r="AE26">
            <v>10.7</v>
          </cell>
          <cell r="AF26">
            <v>10.7</v>
          </cell>
        </row>
        <row r="48">
          <cell r="U48" t="str">
            <v>2017年1-10月</v>
          </cell>
          <cell r="V48" t="str">
            <v>1-11月</v>
          </cell>
          <cell r="W48" t="str">
            <v>1-12月</v>
          </cell>
          <cell r="X48" t="str">
            <v>2018年1-2月</v>
          </cell>
          <cell r="Y48" t="str">
            <v>1-3月</v>
          </cell>
          <cell r="Z48" t="str">
            <v>1-4月</v>
          </cell>
          <cell r="AA48" t="str">
            <v>1-5月</v>
          </cell>
          <cell r="AB48" t="str">
            <v>1-6月</v>
          </cell>
          <cell r="AC48" t="str">
            <v>1-7月</v>
          </cell>
          <cell r="AD48" t="str">
            <v>1-8月</v>
          </cell>
          <cell r="AE48" t="str">
            <v>1-9月</v>
          </cell>
          <cell r="AF48" t="str">
            <v>1-10月</v>
          </cell>
        </row>
        <row r="49">
          <cell r="U49">
            <v>12.6</v>
          </cell>
          <cell r="V49">
            <v>12.8</v>
          </cell>
          <cell r="W49">
            <v>12.8</v>
          </cell>
          <cell r="X49">
            <v>13.9</v>
          </cell>
          <cell r="Y49">
            <v>13.9</v>
          </cell>
          <cell r="Z49">
            <v>13.9</v>
          </cell>
          <cell r="AA49">
            <v>13.7</v>
          </cell>
          <cell r="AB49">
            <v>13.7</v>
          </cell>
          <cell r="AC49">
            <v>13.6</v>
          </cell>
          <cell r="AD49">
            <v>13.3</v>
          </cell>
          <cell r="AE49">
            <v>13.2</v>
          </cell>
          <cell r="AF49">
            <v>13</v>
          </cell>
        </row>
        <row r="95">
          <cell r="V95" t="str">
            <v>2017年10月</v>
          </cell>
          <cell r="W95" t="str">
            <v>11月</v>
          </cell>
          <cell r="X95" t="str">
            <v>12月</v>
          </cell>
          <cell r="Y95" t="str">
            <v>2018年1月</v>
          </cell>
          <cell r="Z95" t="str">
            <v>2月</v>
          </cell>
          <cell r="AA95" t="str">
            <v>3月</v>
          </cell>
          <cell r="AB95" t="str">
            <v>4月</v>
          </cell>
          <cell r="AC95" t="str">
            <v>5月</v>
          </cell>
          <cell r="AD95" t="str">
            <v>6月</v>
          </cell>
          <cell r="AE95" t="str">
            <v>7月</v>
          </cell>
          <cell r="AF95" t="str">
            <v>8月</v>
          </cell>
          <cell r="AG95" t="str">
            <v>9月</v>
          </cell>
          <cell r="AH95" t="str">
            <v>10月</v>
          </cell>
        </row>
        <row r="96">
          <cell r="V96">
            <v>101.5</v>
          </cell>
          <cell r="W96">
            <v>101.5</v>
          </cell>
          <cell r="X96">
            <v>101.9</v>
          </cell>
          <cell r="Y96">
            <v>101.8</v>
          </cell>
          <cell r="Z96">
            <v>103.3</v>
          </cell>
          <cell r="AA96">
            <v>102.2</v>
          </cell>
          <cell r="AB96">
            <v>101.5</v>
          </cell>
          <cell r="AC96">
            <v>100.9</v>
          </cell>
          <cell r="AD96">
            <v>101.4</v>
          </cell>
          <cell r="AE96">
            <v>100.8</v>
          </cell>
          <cell r="AF96">
            <v>101.7</v>
          </cell>
          <cell r="AG96">
            <v>102.3</v>
          </cell>
          <cell r="AH96">
            <v>102.1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"/>
      <sheetName val="目录"/>
      <sheetName val="快报图"/>
      <sheetName val="2017年表"/>
      <sheetName val="3月 (用于月报，改顺序，删图)"/>
      <sheetName val="5月"/>
      <sheetName val="6月"/>
      <sheetName val=""/>
      <sheetName val="Sheet1"/>
      <sheetName val="7月"/>
      <sheetName val="8月"/>
      <sheetName val="9月 "/>
      <sheetName val="10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zoomScalePageLayoutView="0" workbookViewId="0" topLeftCell="A1">
      <selection activeCell="I27" sqref="I27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"/>
    </row>
    <row r="3" ht="14.25">
      <c r="E3" s="2"/>
    </row>
    <row r="4" ht="14.25">
      <c r="E4" s="2"/>
    </row>
    <row r="7" spans="1:5" ht="35.25" customHeight="1">
      <c r="A7" s="387" t="s">
        <v>0</v>
      </c>
      <c r="B7" s="387"/>
      <c r="C7" s="387"/>
      <c r="D7" s="387"/>
      <c r="E7" s="387"/>
    </row>
    <row r="23" spans="1:5" ht="14.25">
      <c r="A23" s="388" t="s">
        <v>1</v>
      </c>
      <c r="B23" s="388"/>
      <c r="C23" s="388"/>
      <c r="D23" s="388"/>
      <c r="E23" s="391" t="s">
        <v>2</v>
      </c>
    </row>
    <row r="24" spans="1:5" ht="14.25">
      <c r="A24" s="388" t="s">
        <v>3</v>
      </c>
      <c r="B24" s="388"/>
      <c r="C24" s="388"/>
      <c r="D24" s="388"/>
      <c r="E24" s="391"/>
    </row>
    <row r="26" spans="2:4" ht="14.25">
      <c r="B26" s="389" t="s">
        <v>619</v>
      </c>
      <c r="C26" s="390"/>
      <c r="D26" s="390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D22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34.75390625" style="233" customWidth="1"/>
    <col min="2" max="3" width="9.00390625" style="233" customWidth="1"/>
    <col min="4" max="4" width="9.00390625" style="233" hidden="1" customWidth="1"/>
    <col min="5" max="16384" width="9.00390625" style="233" customWidth="1"/>
  </cols>
  <sheetData>
    <row r="1" spans="1:3" s="250" customFormat="1" ht="18.75" customHeight="1">
      <c r="A1" s="424" t="s">
        <v>523</v>
      </c>
      <c r="B1" s="425"/>
      <c r="C1" s="425"/>
    </row>
    <row r="2" spans="1:3" s="251" customFormat="1" ht="14.25" customHeight="1">
      <c r="A2" s="426"/>
      <c r="B2" s="422" t="s">
        <v>626</v>
      </c>
      <c r="C2" s="247" t="s">
        <v>21</v>
      </c>
    </row>
    <row r="3" spans="1:3" s="251" customFormat="1" ht="14.25" customHeight="1">
      <c r="A3" s="427"/>
      <c r="B3" s="423"/>
      <c r="C3" s="249" t="s">
        <v>76</v>
      </c>
    </row>
    <row r="4" spans="1:3" s="251" customFormat="1" ht="14.25" customHeight="1">
      <c r="A4" s="381" t="s">
        <v>574</v>
      </c>
      <c r="B4" s="275">
        <v>6.800000000000001</v>
      </c>
      <c r="C4" s="275">
        <v>11.47540983606558</v>
      </c>
    </row>
    <row r="5" spans="1:3" s="251" customFormat="1" ht="14.25" customHeight="1">
      <c r="A5" s="381" t="s">
        <v>575</v>
      </c>
      <c r="B5" s="275">
        <v>28.099999999999998</v>
      </c>
      <c r="C5" s="275">
        <v>144.3478260869565</v>
      </c>
    </row>
    <row r="6" spans="1:4" s="251" customFormat="1" ht="14.25" customHeight="1">
      <c r="A6" s="252" t="s">
        <v>503</v>
      </c>
      <c r="B6" s="284">
        <v>41.7</v>
      </c>
      <c r="C6" s="275">
        <v>51.086956521739154</v>
      </c>
      <c r="D6" s="251" t="e">
        <f>SUM(D7:D22)</f>
        <v>#DIV/0!</v>
      </c>
    </row>
    <row r="7" spans="1:4" s="251" customFormat="1" ht="14.25" customHeight="1">
      <c r="A7" s="237" t="s">
        <v>467</v>
      </c>
      <c r="B7" s="275">
        <v>2.6</v>
      </c>
      <c r="C7" s="275">
        <v>73.3</v>
      </c>
      <c r="D7" s="251">
        <f>B7/(1+C7/100)</f>
        <v>1.5002885170225042</v>
      </c>
    </row>
    <row r="8" spans="1:4" s="251" customFormat="1" ht="14.25" customHeight="1">
      <c r="A8" s="237" t="s">
        <v>468</v>
      </c>
      <c r="B8" s="275">
        <v>0.4</v>
      </c>
      <c r="C8" s="275">
        <v>0</v>
      </c>
      <c r="D8" s="251">
        <f>B8/(1+C8/100)</f>
        <v>0.4</v>
      </c>
    </row>
    <row r="9" spans="1:4" s="251" customFormat="1" ht="14.25" customHeight="1">
      <c r="A9" s="237" t="s">
        <v>469</v>
      </c>
      <c r="B9" s="275">
        <v>0.1</v>
      </c>
      <c r="C9" s="275">
        <v>-66.7</v>
      </c>
      <c r="D9" s="251">
        <f aca="true" t="shared" si="0" ref="D9:D22">B9/(1+C9/100)</f>
        <v>0.30030030030030036</v>
      </c>
    </row>
    <row r="10" spans="1:3" s="251" customFormat="1" ht="14.25" customHeight="1">
      <c r="A10" s="237" t="s">
        <v>596</v>
      </c>
      <c r="B10" s="275">
        <v>0.5</v>
      </c>
      <c r="C10" s="275">
        <v>150</v>
      </c>
    </row>
    <row r="11" spans="1:4" s="251" customFormat="1" ht="14.25" customHeight="1">
      <c r="A11" s="237" t="s">
        <v>470</v>
      </c>
      <c r="B11" s="275">
        <v>2.6</v>
      </c>
      <c r="C11" s="240">
        <v>18.2</v>
      </c>
      <c r="D11" s="251">
        <f t="shared" si="0"/>
        <v>2.199661590524535</v>
      </c>
    </row>
    <row r="12" spans="1:4" s="251" customFormat="1" ht="14.25" customHeight="1">
      <c r="A12" s="237" t="s">
        <v>471</v>
      </c>
      <c r="B12" s="275">
        <v>2.1</v>
      </c>
      <c r="C12" s="275">
        <v>-12.5</v>
      </c>
      <c r="D12" s="251">
        <f t="shared" si="0"/>
        <v>2.4</v>
      </c>
    </row>
    <row r="13" spans="1:4" s="251" customFormat="1" ht="14.25" customHeight="1">
      <c r="A13" s="237" t="s">
        <v>472</v>
      </c>
      <c r="B13" s="275">
        <v>1.3</v>
      </c>
      <c r="C13" s="275">
        <v>44.4</v>
      </c>
      <c r="D13" s="251">
        <f t="shared" si="0"/>
        <v>0.9002770083102494</v>
      </c>
    </row>
    <row r="14" spans="1:4" s="251" customFormat="1" ht="14.25" customHeight="1">
      <c r="A14" s="237" t="s">
        <v>473</v>
      </c>
      <c r="B14" s="275">
        <v>4.5</v>
      </c>
      <c r="C14" s="275">
        <v>7.1</v>
      </c>
      <c r="D14" s="251">
        <f t="shared" si="0"/>
        <v>4.201680672268908</v>
      </c>
    </row>
    <row r="15" spans="1:4" s="251" customFormat="1" ht="14.25" customHeight="1">
      <c r="A15" s="237" t="s">
        <v>474</v>
      </c>
      <c r="B15" s="275">
        <v>20.2</v>
      </c>
      <c r="C15" s="275">
        <v>132.2</v>
      </c>
      <c r="D15" s="251">
        <f t="shared" si="0"/>
        <v>8.699397071490095</v>
      </c>
    </row>
    <row r="16" spans="1:4" s="251" customFormat="1" ht="14.25" customHeight="1">
      <c r="A16" s="237" t="s">
        <v>475</v>
      </c>
      <c r="B16" s="275">
        <v>2.6</v>
      </c>
      <c r="C16" s="275">
        <v>-13.3</v>
      </c>
      <c r="D16" s="251">
        <f t="shared" si="0"/>
        <v>2.9988465974625145</v>
      </c>
    </row>
    <row r="17" spans="1:4" s="251" customFormat="1" ht="14.25" customHeight="1">
      <c r="A17" s="237" t="s">
        <v>476</v>
      </c>
      <c r="B17" s="275">
        <v>1.6</v>
      </c>
      <c r="C17" s="275">
        <v>6.7</v>
      </c>
      <c r="D17" s="251">
        <f t="shared" si="0"/>
        <v>1.499531396438613</v>
      </c>
    </row>
    <row r="18" spans="1:4" s="251" customFormat="1" ht="14.25" customHeight="1">
      <c r="A18" s="237" t="s">
        <v>477</v>
      </c>
      <c r="B18" s="275">
        <v>1</v>
      </c>
      <c r="C18" s="275">
        <v>-16.7</v>
      </c>
      <c r="D18" s="251">
        <f t="shared" si="0"/>
        <v>1.2004801920768309</v>
      </c>
    </row>
    <row r="19" spans="1:4" s="251" customFormat="1" ht="14.25" customHeight="1">
      <c r="A19" s="237" t="s">
        <v>478</v>
      </c>
      <c r="B19" s="275">
        <v>0.7</v>
      </c>
      <c r="C19" s="240">
        <v>0</v>
      </c>
      <c r="D19" s="251">
        <f t="shared" si="0"/>
        <v>0.7</v>
      </c>
    </row>
    <row r="20" spans="1:4" s="251" customFormat="1" ht="14.25" customHeight="1">
      <c r="A20" s="237" t="s">
        <v>479</v>
      </c>
      <c r="B20" s="275">
        <v>0.7</v>
      </c>
      <c r="C20" s="240">
        <v>133.3</v>
      </c>
      <c r="D20" s="251">
        <f t="shared" si="0"/>
        <v>0.30004286326618085</v>
      </c>
    </row>
    <row r="21" spans="1:4" s="251" customFormat="1" ht="14.25" customHeight="1">
      <c r="A21" s="237" t="s">
        <v>480</v>
      </c>
      <c r="B21" s="275">
        <v>0</v>
      </c>
      <c r="C21" s="240">
        <v>-100</v>
      </c>
      <c r="D21" s="251" t="e">
        <f t="shared" si="0"/>
        <v>#DIV/0!</v>
      </c>
    </row>
    <row r="22" spans="1:4" s="254" customFormat="1" ht="14.25" customHeight="1">
      <c r="A22" s="253" t="s">
        <v>481</v>
      </c>
      <c r="B22" s="344">
        <v>0.8</v>
      </c>
      <c r="C22" s="270">
        <v>-11.1</v>
      </c>
      <c r="D22" s="251">
        <f t="shared" si="0"/>
        <v>0.8998875140607424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C16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7.00390625" style="342" customWidth="1"/>
    <col min="2" max="2" width="9.25390625" style="342" customWidth="1"/>
    <col min="3" max="3" width="9.00390625" style="342" customWidth="1"/>
    <col min="4" max="16384" width="9.00390625" style="332" customWidth="1"/>
  </cols>
  <sheetData>
    <row r="1" spans="1:3" ht="19.5" customHeight="1">
      <c r="A1" s="428" t="s">
        <v>576</v>
      </c>
      <c r="B1" s="429"/>
      <c r="C1" s="429"/>
    </row>
    <row r="2" spans="1:3" ht="14.25">
      <c r="A2" s="333" t="s">
        <v>577</v>
      </c>
      <c r="B2" s="371" t="s">
        <v>603</v>
      </c>
      <c r="C2" s="333" t="s">
        <v>578</v>
      </c>
    </row>
    <row r="3" spans="1:3" ht="14.25">
      <c r="A3" s="334" t="s">
        <v>579</v>
      </c>
      <c r="B3" s="334">
        <v>18144</v>
      </c>
      <c r="C3" s="335">
        <v>20.63</v>
      </c>
    </row>
    <row r="4" spans="1:3" ht="14.25">
      <c r="A4" s="336" t="s">
        <v>580</v>
      </c>
      <c r="B4" s="337">
        <v>831237.702672</v>
      </c>
      <c r="C4" s="338">
        <v>14.430499999999999</v>
      </c>
    </row>
    <row r="5" spans="1:3" ht="14.25">
      <c r="A5" s="336" t="s">
        <v>581</v>
      </c>
      <c r="B5" s="337">
        <v>16511.92192</v>
      </c>
      <c r="C5" s="338">
        <v>71.92</v>
      </c>
    </row>
    <row r="6" spans="1:3" ht="14.25">
      <c r="A6" s="336" t="s">
        <v>582</v>
      </c>
      <c r="B6" s="337">
        <v>187811.906464</v>
      </c>
      <c r="C6" s="338">
        <v>1.72</v>
      </c>
    </row>
    <row r="7" spans="1:3" ht="14.25">
      <c r="A7" s="336" t="s">
        <v>583</v>
      </c>
      <c r="B7" s="337">
        <v>368217.359536</v>
      </c>
      <c r="C7" s="338">
        <v>21.88</v>
      </c>
    </row>
    <row r="8" spans="1:3" ht="14.25">
      <c r="A8" s="336" t="s">
        <v>584</v>
      </c>
      <c r="B8" s="337">
        <v>25523.345328000003</v>
      </c>
      <c r="C8" s="338">
        <v>259.31</v>
      </c>
    </row>
    <row r="9" spans="1:3" ht="14.25">
      <c r="A9" s="336" t="s">
        <v>585</v>
      </c>
      <c r="B9" s="337">
        <v>215309.39892799998</v>
      </c>
      <c r="C9" s="338">
        <v>4.8</v>
      </c>
    </row>
    <row r="10" spans="1:3" ht="14.25">
      <c r="A10" s="336" t="s">
        <v>586</v>
      </c>
      <c r="B10" s="337">
        <v>2448.574752</v>
      </c>
      <c r="C10" s="338">
        <v>187.53</v>
      </c>
    </row>
    <row r="11" spans="1:3" ht="14.25">
      <c r="A11" s="336" t="s">
        <v>587</v>
      </c>
      <c r="B11" s="337">
        <v>10925.2416</v>
      </c>
      <c r="C11" s="338">
        <v>62.4</v>
      </c>
    </row>
    <row r="12" spans="1:3" ht="14.25">
      <c r="A12" s="336" t="s">
        <v>588</v>
      </c>
      <c r="B12" s="337">
        <v>4489.954144</v>
      </c>
      <c r="C12" s="338">
        <v>-1.46</v>
      </c>
    </row>
    <row r="13" spans="1:3" ht="14.25">
      <c r="A13" s="336" t="s">
        <v>589</v>
      </c>
      <c r="B13" s="337">
        <v>3117708.2</v>
      </c>
      <c r="C13" s="338">
        <v>26.68</v>
      </c>
    </row>
    <row r="14" spans="1:3" ht="14.25">
      <c r="A14" s="336" t="s">
        <v>590</v>
      </c>
      <c r="B14" s="337">
        <v>315033.4</v>
      </c>
      <c r="C14" s="338">
        <v>84.17</v>
      </c>
    </row>
    <row r="15" spans="1:3" ht="14.25">
      <c r="A15" s="339" t="s">
        <v>591</v>
      </c>
      <c r="B15" s="340">
        <v>76600.5</v>
      </c>
      <c r="C15" s="341">
        <v>39.42</v>
      </c>
    </row>
    <row r="16" spans="1:3" ht="14.25">
      <c r="A16" s="430" t="s">
        <v>592</v>
      </c>
      <c r="B16" s="431"/>
      <c r="C16" s="431"/>
    </row>
  </sheetData>
  <sheetProtection/>
  <mergeCells count="2">
    <mergeCell ref="A1:C1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zoomScalePageLayoutView="0" workbookViewId="0" topLeftCell="A4">
      <selection activeCell="B4" sqref="B4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432" t="s">
        <v>77</v>
      </c>
      <c r="B1" s="432"/>
    </row>
    <row r="2" spans="1:2" ht="14.25">
      <c r="A2" s="41" t="s">
        <v>78</v>
      </c>
      <c r="B2" s="372" t="s">
        <v>627</v>
      </c>
    </row>
    <row r="3" spans="1:2" ht="14.25">
      <c r="A3" s="42"/>
      <c r="B3" s="43" t="s">
        <v>79</v>
      </c>
    </row>
    <row r="4" spans="1:2" ht="14.25">
      <c r="A4" s="44" t="s">
        <v>80</v>
      </c>
      <c r="B4" s="10">
        <v>10.7</v>
      </c>
    </row>
    <row r="5" spans="1:2" ht="14.25">
      <c r="A5" s="45" t="s">
        <v>360</v>
      </c>
      <c r="B5" s="10">
        <v>12.2</v>
      </c>
    </row>
    <row r="6" spans="1:2" ht="14.25">
      <c r="A6" s="45" t="s">
        <v>361</v>
      </c>
      <c r="B6" s="10">
        <v>11.1</v>
      </c>
    </row>
    <row r="7" spans="1:2" ht="14.25">
      <c r="A7" s="45" t="s">
        <v>362</v>
      </c>
      <c r="B7" s="10">
        <v>24.1</v>
      </c>
    </row>
    <row r="8" spans="1:2" ht="14.25">
      <c r="A8" s="45" t="s">
        <v>81</v>
      </c>
      <c r="B8" s="10"/>
    </row>
    <row r="9" spans="1:2" ht="14.25">
      <c r="A9" s="26" t="s">
        <v>82</v>
      </c>
      <c r="B9" s="10">
        <v>10.5</v>
      </c>
    </row>
    <row r="10" spans="1:2" ht="14.25">
      <c r="A10" s="45" t="s">
        <v>83</v>
      </c>
      <c r="B10" s="10">
        <v>6</v>
      </c>
    </row>
    <row r="11" spans="1:2" ht="14.25">
      <c r="A11" s="45" t="s">
        <v>84</v>
      </c>
      <c r="B11" s="10">
        <v>16.2</v>
      </c>
    </row>
    <row r="12" spans="1:2" ht="14.25">
      <c r="A12" s="45" t="s">
        <v>85</v>
      </c>
      <c r="B12" s="10">
        <v>12.9</v>
      </c>
    </row>
    <row r="13" spans="1:2" ht="14.25">
      <c r="A13" s="45" t="s">
        <v>86</v>
      </c>
      <c r="B13" s="46"/>
    </row>
    <row r="14" spans="1:2" ht="14.25">
      <c r="A14" s="26" t="s">
        <v>87</v>
      </c>
      <c r="B14" s="46">
        <v>8.3</v>
      </c>
    </row>
    <row r="15" spans="1:2" ht="14.25">
      <c r="A15" s="26" t="s">
        <v>88</v>
      </c>
      <c r="B15" s="46">
        <v>13.6</v>
      </c>
    </row>
    <row r="16" spans="1:2" ht="14.25">
      <c r="A16" s="26" t="s">
        <v>89</v>
      </c>
      <c r="B16" s="46">
        <v>10</v>
      </c>
    </row>
    <row r="17" spans="1:2" ht="14.25">
      <c r="A17" s="26" t="s">
        <v>90</v>
      </c>
      <c r="B17" s="46"/>
    </row>
    <row r="18" spans="1:2" ht="14.25">
      <c r="A18" s="26" t="s">
        <v>91</v>
      </c>
      <c r="B18" s="46">
        <v>36.4</v>
      </c>
    </row>
    <row r="19" spans="1:2" ht="14.25">
      <c r="A19" s="26" t="s">
        <v>92</v>
      </c>
      <c r="B19" s="46">
        <v>10.5</v>
      </c>
    </row>
    <row r="20" spans="1:2" ht="14.25">
      <c r="A20" s="26" t="s">
        <v>93</v>
      </c>
      <c r="B20" s="46"/>
    </row>
    <row r="21" spans="1:2" ht="14.25">
      <c r="A21" s="26" t="s">
        <v>94</v>
      </c>
      <c r="B21" s="46">
        <v>6.7</v>
      </c>
    </row>
    <row r="22" spans="1:2" ht="14.25">
      <c r="A22" s="26" t="s">
        <v>95</v>
      </c>
      <c r="B22" s="46">
        <v>20.6</v>
      </c>
    </row>
    <row r="23" spans="1:4" ht="14.25">
      <c r="A23" s="26" t="s">
        <v>96</v>
      </c>
      <c r="B23" s="46">
        <v>28.9</v>
      </c>
      <c r="D23" s="165"/>
    </row>
    <row r="24" spans="1:2" ht="14.25">
      <c r="A24" s="47" t="s">
        <v>97</v>
      </c>
      <c r="B24" s="46"/>
    </row>
    <row r="25" spans="1:2" ht="14.25">
      <c r="A25" s="26" t="s">
        <v>98</v>
      </c>
      <c r="B25" s="46">
        <v>10.7</v>
      </c>
    </row>
    <row r="26" spans="1:2" ht="14.25">
      <c r="A26" s="26" t="s">
        <v>99</v>
      </c>
      <c r="B26" s="46">
        <v>9.7</v>
      </c>
    </row>
    <row r="27" spans="1:2" ht="14.25">
      <c r="A27" s="31" t="s">
        <v>100</v>
      </c>
      <c r="B27" s="48">
        <v>12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6"/>
  <dimension ref="A1:C13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25.125" style="0" customWidth="1"/>
    <col min="2" max="2" width="8.25390625" style="0" customWidth="1"/>
    <col min="3" max="3" width="13.875" style="1" customWidth="1"/>
  </cols>
  <sheetData>
    <row r="1" spans="1:3" ht="14.25">
      <c r="A1" s="49" t="s">
        <v>101</v>
      </c>
      <c r="B1" s="49"/>
      <c r="C1" s="198"/>
    </row>
    <row r="2" spans="1:3" ht="15.75" customHeight="1">
      <c r="A2" s="50"/>
      <c r="B2" s="433" t="s">
        <v>628</v>
      </c>
      <c r="C2" s="327" t="s">
        <v>556</v>
      </c>
    </row>
    <row r="3" spans="1:3" ht="15.75" customHeight="1">
      <c r="A3" s="49"/>
      <c r="B3" s="434"/>
      <c r="C3" s="328" t="s">
        <v>347</v>
      </c>
    </row>
    <row r="4" spans="1:3" ht="15.75" customHeight="1">
      <c r="A4" s="29" t="s">
        <v>364</v>
      </c>
      <c r="B4" s="346">
        <v>513</v>
      </c>
      <c r="C4" s="30">
        <v>-19.1</v>
      </c>
    </row>
    <row r="5" spans="1:3" ht="15.75" customHeight="1">
      <c r="A5" s="285" t="s">
        <v>102</v>
      </c>
      <c r="B5" s="330">
        <v>275</v>
      </c>
      <c r="C5" s="10">
        <v>-33.9</v>
      </c>
    </row>
    <row r="6" spans="1:3" ht="15.75" customHeight="1">
      <c r="A6" s="285" t="s">
        <v>103</v>
      </c>
      <c r="B6" s="330"/>
      <c r="C6" s="46"/>
    </row>
    <row r="7" spans="1:3" ht="15.75" customHeight="1">
      <c r="A7" s="285" t="s">
        <v>365</v>
      </c>
      <c r="B7" s="330">
        <v>293</v>
      </c>
      <c r="C7" s="46">
        <v>1</v>
      </c>
    </row>
    <row r="8" spans="1:3" ht="15.75" customHeight="1">
      <c r="A8" s="285" t="s">
        <v>104</v>
      </c>
      <c r="B8" s="330">
        <v>116</v>
      </c>
      <c r="C8" s="46">
        <v>-29.7</v>
      </c>
    </row>
    <row r="9" spans="1:3" ht="15.75" customHeight="1">
      <c r="A9" s="285" t="s">
        <v>105</v>
      </c>
      <c r="B9" s="330"/>
      <c r="C9" s="46">
        <v>14</v>
      </c>
    </row>
    <row r="10" spans="1:3" ht="15.75" customHeight="1">
      <c r="A10" s="285" t="s">
        <v>104</v>
      </c>
      <c r="B10" s="330"/>
      <c r="C10" s="46">
        <v>-28</v>
      </c>
    </row>
    <row r="11" spans="1:3" ht="15.75" customHeight="1">
      <c r="A11" s="285" t="s">
        <v>106</v>
      </c>
      <c r="B11" s="330"/>
      <c r="C11" s="46"/>
    </row>
    <row r="12" spans="1:3" ht="15.75" customHeight="1">
      <c r="A12" s="285" t="s">
        <v>366</v>
      </c>
      <c r="B12" s="330">
        <v>47</v>
      </c>
      <c r="C12" s="46">
        <v>20.5</v>
      </c>
    </row>
    <row r="13" spans="1:3" ht="15.75" customHeight="1">
      <c r="A13" s="31" t="s">
        <v>107</v>
      </c>
      <c r="B13" s="198"/>
      <c r="C13" s="48">
        <v>61.8</v>
      </c>
    </row>
  </sheetData>
  <sheetProtection/>
  <mergeCells count="1">
    <mergeCell ref="B2:B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zoomScalePageLayoutView="0" workbookViewId="0" topLeftCell="A1">
      <selection activeCell="D19" sqref="D19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435" t="s">
        <v>108</v>
      </c>
      <c r="B1" s="435"/>
    </row>
    <row r="2" spans="1:2" s="51" customFormat="1" ht="13.5" customHeight="1">
      <c r="A2" s="52" t="s">
        <v>109</v>
      </c>
      <c r="B2" s="6" t="s">
        <v>110</v>
      </c>
    </row>
    <row r="3" spans="1:2" s="51" customFormat="1" ht="13.5" customHeight="1">
      <c r="A3" s="53"/>
      <c r="B3" s="54" t="s">
        <v>111</v>
      </c>
    </row>
    <row r="4" spans="1:2" ht="14.25">
      <c r="A4" s="55" t="s">
        <v>112</v>
      </c>
      <c r="B4" s="12">
        <v>10.7</v>
      </c>
    </row>
    <row r="5" spans="1:2" ht="14.25">
      <c r="A5" s="57" t="s">
        <v>113</v>
      </c>
      <c r="B5" s="58">
        <v>17.2</v>
      </c>
    </row>
    <row r="6" spans="1:2" ht="14.25">
      <c r="A6" s="57" t="s">
        <v>114</v>
      </c>
      <c r="B6" s="58">
        <v>2271.2</v>
      </c>
    </row>
    <row r="7" spans="1:2" ht="14.25">
      <c r="A7" s="57" t="s">
        <v>115</v>
      </c>
      <c r="B7" s="58">
        <v>12.2</v>
      </c>
    </row>
    <row r="8" spans="1:2" ht="14.25">
      <c r="A8" s="57" t="s">
        <v>116</v>
      </c>
      <c r="B8" s="58">
        <v>9.3</v>
      </c>
    </row>
    <row r="9" spans="1:2" ht="14.25">
      <c r="A9" s="57" t="s">
        <v>117</v>
      </c>
      <c r="B9" s="58">
        <v>-93.2</v>
      </c>
    </row>
    <row r="10" spans="1:2" ht="14.25">
      <c r="A10" s="57" t="s">
        <v>118</v>
      </c>
      <c r="B10" s="58">
        <v>181.1</v>
      </c>
    </row>
    <row r="11" spans="1:2" ht="14.25">
      <c r="A11" s="57" t="s">
        <v>119</v>
      </c>
      <c r="B11" s="58">
        <v>8.5</v>
      </c>
    </row>
    <row r="12" spans="1:2" ht="14.25">
      <c r="A12" s="57" t="s">
        <v>120</v>
      </c>
      <c r="B12" s="58">
        <v>-56.8</v>
      </c>
    </row>
    <row r="13" spans="1:2" ht="14.25">
      <c r="A13" s="57" t="s">
        <v>121</v>
      </c>
      <c r="B13" s="58">
        <v>251.2</v>
      </c>
    </row>
    <row r="14" spans="1:2" ht="14.25">
      <c r="A14" s="57" t="s">
        <v>122</v>
      </c>
      <c r="B14" s="58">
        <v>-25.8</v>
      </c>
    </row>
    <row r="15" spans="1:2" ht="14.25">
      <c r="A15" s="57" t="s">
        <v>123</v>
      </c>
      <c r="B15" s="58">
        <v>67.3</v>
      </c>
    </row>
    <row r="16" spans="1:2" ht="14.25">
      <c r="A16" s="57" t="s">
        <v>124</v>
      </c>
      <c r="B16" s="58">
        <v>-56.5</v>
      </c>
    </row>
    <row r="17" spans="1:2" ht="14.25">
      <c r="A17" s="57" t="s">
        <v>349</v>
      </c>
      <c r="B17" s="58">
        <v>-11.8</v>
      </c>
    </row>
    <row r="18" spans="1:2" ht="14.25">
      <c r="A18" s="57" t="s">
        <v>350</v>
      </c>
      <c r="B18" s="58">
        <v>-5.6</v>
      </c>
    </row>
    <row r="19" spans="1:2" ht="14.25">
      <c r="A19" s="57" t="s">
        <v>125</v>
      </c>
      <c r="B19" s="58">
        <v>75.7</v>
      </c>
    </row>
    <row r="20" spans="1:2" ht="14.25">
      <c r="A20" s="57" t="s">
        <v>126</v>
      </c>
      <c r="B20" s="58">
        <v>31.5</v>
      </c>
    </row>
    <row r="21" spans="1:2" ht="14.25">
      <c r="A21" s="57" t="s">
        <v>127</v>
      </c>
      <c r="B21" s="58">
        <v>-50.7</v>
      </c>
    </row>
    <row r="22" spans="1:2" ht="14.25">
      <c r="A22" s="57" t="s">
        <v>128</v>
      </c>
      <c r="B22" s="58">
        <v>-18.6</v>
      </c>
    </row>
    <row r="23" spans="1:2" ht="14.25">
      <c r="A23" s="193" t="s">
        <v>129</v>
      </c>
      <c r="B23" s="194">
        <v>1020</v>
      </c>
    </row>
    <row r="24" spans="1:2" ht="14.25">
      <c r="A24" s="59" t="s">
        <v>358</v>
      </c>
      <c r="B24" s="60" t="s">
        <v>367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zoomScalePageLayoutView="0" workbookViewId="0" topLeftCell="A1">
      <selection activeCell="H28" sqref="H28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436" t="s">
        <v>130</v>
      </c>
      <c r="B1" s="436"/>
    </row>
    <row r="2" spans="1:2" ht="20.25" customHeight="1">
      <c r="A2" s="61" t="s">
        <v>131</v>
      </c>
      <c r="B2" s="143" t="s">
        <v>629</v>
      </c>
    </row>
    <row r="3" spans="1:2" ht="14.25">
      <c r="A3" s="24" t="s">
        <v>132</v>
      </c>
      <c r="B3" s="62"/>
    </row>
    <row r="4" spans="1:2" ht="14.25">
      <c r="A4" s="9" t="s">
        <v>133</v>
      </c>
      <c r="B4" s="56">
        <v>626.06</v>
      </c>
    </row>
    <row r="5" spans="1:2" ht="14.25">
      <c r="A5" s="25" t="s">
        <v>134</v>
      </c>
      <c r="B5" s="56">
        <v>545.38</v>
      </c>
    </row>
    <row r="6" spans="1:2" ht="14.25">
      <c r="A6" s="9" t="s">
        <v>135</v>
      </c>
      <c r="B6" s="56">
        <v>18.86</v>
      </c>
    </row>
    <row r="7" spans="1:2" ht="14.25">
      <c r="A7" s="25" t="s">
        <v>134</v>
      </c>
      <c r="B7" s="56">
        <v>18.46</v>
      </c>
    </row>
    <row r="8" spans="1:2" ht="14.25">
      <c r="A8" s="9" t="s">
        <v>136</v>
      </c>
      <c r="B8" s="56">
        <v>89.05</v>
      </c>
    </row>
    <row r="9" spans="1:2" ht="14.25">
      <c r="A9" s="25" t="s">
        <v>134</v>
      </c>
      <c r="B9" s="56">
        <v>88.62</v>
      </c>
    </row>
    <row r="10" spans="1:2" ht="14.25">
      <c r="A10" s="9" t="s">
        <v>137</v>
      </c>
      <c r="B10" s="56">
        <v>68.74</v>
      </c>
    </row>
    <row r="11" spans="1:2" ht="14.25">
      <c r="A11" s="25" t="s">
        <v>134</v>
      </c>
      <c r="B11" s="56">
        <v>68.31</v>
      </c>
    </row>
    <row r="12" spans="1:2" ht="14.25">
      <c r="A12" s="63" t="s">
        <v>138</v>
      </c>
      <c r="B12" s="56"/>
    </row>
    <row r="13" spans="1:2" ht="14.25">
      <c r="A13" s="9" t="s">
        <v>139</v>
      </c>
      <c r="B13" s="12">
        <v>7.2</v>
      </c>
    </row>
    <row r="14" spans="1:2" ht="14.25">
      <c r="A14" s="25" t="s">
        <v>134</v>
      </c>
      <c r="B14" s="12">
        <v>6.5</v>
      </c>
    </row>
    <row r="15" spans="1:2" ht="14.25">
      <c r="A15" s="9" t="s">
        <v>140</v>
      </c>
      <c r="B15" s="12">
        <v>359.9</v>
      </c>
    </row>
    <row r="16" spans="1:2" ht="14.25">
      <c r="A16" s="25" t="s">
        <v>134</v>
      </c>
      <c r="B16" s="12">
        <v>378.3</v>
      </c>
    </row>
    <row r="17" spans="1:2" ht="14.25">
      <c r="A17" s="9" t="s">
        <v>141</v>
      </c>
      <c r="B17" s="12">
        <v>19</v>
      </c>
    </row>
    <row r="18" spans="1:2" ht="14.25">
      <c r="A18" s="25" t="s">
        <v>134</v>
      </c>
      <c r="B18" s="12">
        <v>20.5</v>
      </c>
    </row>
    <row r="19" spans="1:2" ht="14.25">
      <c r="A19" s="9" t="s">
        <v>142</v>
      </c>
      <c r="B19" s="12">
        <v>50.5</v>
      </c>
    </row>
    <row r="20" spans="1:2" ht="14.25">
      <c r="A20" s="286" t="s">
        <v>143</v>
      </c>
      <c r="B20" s="64">
        <v>52.3</v>
      </c>
    </row>
    <row r="21" ht="14.25">
      <c r="B21" s="12"/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workbookViewId="0" topLeftCell="A7">
      <selection activeCell="C19" sqref="C19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6" width="7.875" style="1" customWidth="1"/>
    <col min="7" max="7" width="5.375" style="1" customWidth="1"/>
    <col min="8" max="8" width="0.2421875" style="1" customWidth="1"/>
    <col min="9" max="16384" width="7.875" style="1" customWidth="1"/>
  </cols>
  <sheetData>
    <row r="1" spans="1:3" ht="15.75" customHeight="1">
      <c r="A1" s="437" t="s">
        <v>144</v>
      </c>
      <c r="B1" s="437"/>
      <c r="C1" s="438"/>
    </row>
    <row r="2" spans="1:3" ht="32.25" customHeight="1">
      <c r="A2" s="65"/>
      <c r="B2" s="373" t="s">
        <v>630</v>
      </c>
      <c r="C2" s="66" t="s">
        <v>145</v>
      </c>
    </row>
    <row r="3" spans="1:3" ht="14.25">
      <c r="A3" s="38" t="s">
        <v>146</v>
      </c>
      <c r="B3" s="32">
        <v>305.2845</v>
      </c>
      <c r="C3" s="30">
        <v>13</v>
      </c>
    </row>
    <row r="4" spans="1:3" ht="15" customHeight="1">
      <c r="A4" s="67" t="s">
        <v>526</v>
      </c>
      <c r="B4" s="33">
        <v>275.92760460000005</v>
      </c>
      <c r="C4" s="10">
        <v>13.1</v>
      </c>
    </row>
    <row r="5" spans="1:3" ht="15" customHeight="1">
      <c r="A5" s="67" t="s">
        <v>527</v>
      </c>
      <c r="B5" s="33">
        <v>29.356895400000003</v>
      </c>
      <c r="C5" s="10">
        <v>11.6</v>
      </c>
    </row>
    <row r="6" spans="1:3" ht="15" customHeight="1">
      <c r="A6" s="67" t="s">
        <v>528</v>
      </c>
      <c r="B6" s="33">
        <v>121.04445</v>
      </c>
      <c r="C6" s="10">
        <v>27.7</v>
      </c>
    </row>
    <row r="7" spans="1:3" ht="15" customHeight="1">
      <c r="A7" s="67" t="s">
        <v>529</v>
      </c>
      <c r="B7" s="33">
        <v>113.61725</v>
      </c>
      <c r="C7" s="10">
        <v>31.8</v>
      </c>
    </row>
    <row r="8" spans="1:3" ht="15" customHeight="1">
      <c r="A8" s="67" t="s">
        <v>530</v>
      </c>
      <c r="B8" s="33">
        <v>7.4272</v>
      </c>
      <c r="C8" s="10">
        <v>-13.3</v>
      </c>
    </row>
    <row r="9" spans="1:3" ht="15" customHeight="1">
      <c r="A9" s="67" t="s">
        <v>531</v>
      </c>
      <c r="B9" s="33">
        <v>155.581</v>
      </c>
      <c r="C9" s="10">
        <v>4.4</v>
      </c>
    </row>
    <row r="10" spans="1:3" ht="15" customHeight="1">
      <c r="A10" s="67" t="s">
        <v>532</v>
      </c>
      <c r="B10" s="33">
        <v>52.3254</v>
      </c>
      <c r="C10" s="10">
        <v>50.4</v>
      </c>
    </row>
    <row r="11" spans="1:3" ht="15" customHeight="1">
      <c r="A11" s="67" t="s">
        <v>530</v>
      </c>
      <c r="B11" s="33">
        <v>103.2556</v>
      </c>
      <c r="C11" s="10">
        <v>-9.7</v>
      </c>
    </row>
    <row r="12" spans="1:3" ht="15" customHeight="1">
      <c r="A12" s="67" t="s">
        <v>533</v>
      </c>
      <c r="B12" s="33">
        <v>2.07192</v>
      </c>
      <c r="C12" s="10">
        <v>13.9</v>
      </c>
    </row>
    <row r="13" spans="1:3" ht="15" customHeight="1">
      <c r="A13" s="67" t="s">
        <v>532</v>
      </c>
      <c r="B13" s="33">
        <v>0.70332</v>
      </c>
      <c r="C13" s="10">
        <v>6.5</v>
      </c>
    </row>
    <row r="14" spans="1:3" ht="15" customHeight="1">
      <c r="A14" s="67" t="s">
        <v>530</v>
      </c>
      <c r="B14" s="33">
        <v>1.3686</v>
      </c>
      <c r="C14" s="10">
        <v>18.2</v>
      </c>
    </row>
    <row r="15" spans="1:3" ht="15" customHeight="1">
      <c r="A15" s="67" t="s">
        <v>534</v>
      </c>
      <c r="B15" s="33">
        <v>26.587</v>
      </c>
      <c r="C15" s="10">
        <v>8.3</v>
      </c>
    </row>
    <row r="16" spans="1:3" ht="15" customHeight="1">
      <c r="A16" s="67" t="s">
        <v>532</v>
      </c>
      <c r="B16" s="33">
        <v>1.223</v>
      </c>
      <c r="C16" s="10">
        <v>7.6</v>
      </c>
    </row>
    <row r="17" spans="1:3" ht="15" customHeight="1">
      <c r="A17" s="67" t="s">
        <v>530</v>
      </c>
      <c r="B17" s="33">
        <v>25.364</v>
      </c>
      <c r="C17" s="10">
        <v>8.3</v>
      </c>
    </row>
    <row r="18" spans="1:3" ht="14.25">
      <c r="A18" s="16" t="s">
        <v>147</v>
      </c>
      <c r="B18" s="14"/>
      <c r="C18" s="10"/>
    </row>
    <row r="19" spans="1:3" ht="14.25">
      <c r="A19" s="9" t="s">
        <v>336</v>
      </c>
      <c r="B19" s="11">
        <v>14962</v>
      </c>
      <c r="C19" s="10">
        <v>32.936472678809416</v>
      </c>
    </row>
    <row r="20" spans="1:3" ht="14.25">
      <c r="A20" s="17" t="s">
        <v>335</v>
      </c>
      <c r="B20" s="68">
        <v>3857</v>
      </c>
      <c r="C20" s="28">
        <v>-60.4</v>
      </c>
    </row>
    <row r="21" spans="1:3" ht="14.25">
      <c r="A21" s="439"/>
      <c r="B21" s="439"/>
      <c r="C21" s="439"/>
    </row>
  </sheetData>
  <sheetProtection/>
  <mergeCells count="2">
    <mergeCell ref="A1:C1"/>
    <mergeCell ref="A21:C2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HL26"/>
  <sheetViews>
    <sheetView zoomScalePageLayoutView="0" workbookViewId="0" topLeftCell="A1">
      <selection activeCell="B3" sqref="B3:C4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16" t="s">
        <v>148</v>
      </c>
    </row>
    <row r="2" spans="1:3" ht="24" customHeight="1">
      <c r="A2" s="65" t="s">
        <v>456</v>
      </c>
      <c r="B2" s="374" t="s">
        <v>631</v>
      </c>
      <c r="C2" s="71" t="s">
        <v>149</v>
      </c>
    </row>
    <row r="3" spans="1:3" ht="14.25">
      <c r="A3" s="221" t="s">
        <v>420</v>
      </c>
      <c r="B3" s="219">
        <v>74.9959</v>
      </c>
      <c r="C3" s="164">
        <v>16.232167073501486</v>
      </c>
    </row>
    <row r="4" spans="1:3" ht="14.25">
      <c r="A4" s="221" t="s">
        <v>421</v>
      </c>
      <c r="B4" s="219">
        <v>52.4583</v>
      </c>
      <c r="C4" s="164">
        <v>17.2</v>
      </c>
    </row>
    <row r="5" spans="1:3" ht="14.25">
      <c r="A5" s="221" t="s">
        <v>422</v>
      </c>
      <c r="B5" s="219">
        <v>39.0842</v>
      </c>
      <c r="C5" s="220">
        <v>36.00322920762622</v>
      </c>
    </row>
    <row r="6" spans="1:3" ht="14.25">
      <c r="A6" s="222" t="s">
        <v>429</v>
      </c>
      <c r="B6" s="219">
        <v>14.687</v>
      </c>
      <c r="C6" s="164">
        <v>14.162456276719782</v>
      </c>
    </row>
    <row r="7" spans="1:3" ht="14.25">
      <c r="A7" s="222" t="s">
        <v>607</v>
      </c>
      <c r="B7" s="219">
        <v>3.171</v>
      </c>
      <c r="C7" s="164">
        <v>42.35690235690236</v>
      </c>
    </row>
    <row r="8" spans="1:3" ht="13.5" customHeight="1">
      <c r="A8" s="222" t="s">
        <v>430</v>
      </c>
      <c r="B8" s="219">
        <v>1.1652</v>
      </c>
      <c r="C8" s="164">
        <v>19.630390143737166</v>
      </c>
    </row>
    <row r="9" spans="1:3" ht="13.5" customHeight="1">
      <c r="A9" s="222" t="s">
        <v>431</v>
      </c>
      <c r="B9" s="219">
        <v>0.169</v>
      </c>
      <c r="C9" s="164">
        <v>-3.428571428571429</v>
      </c>
    </row>
    <row r="10" spans="1:220" ht="14.25">
      <c r="A10" s="222" t="s">
        <v>432</v>
      </c>
      <c r="B10" s="219">
        <v>2.0093</v>
      </c>
      <c r="C10" s="164">
        <v>16.211683053788317</v>
      </c>
      <c r="HD10"/>
      <c r="HE10"/>
      <c r="HF10"/>
      <c r="HG10"/>
      <c r="HH10"/>
      <c r="HI10"/>
      <c r="HJ10"/>
      <c r="HK10"/>
      <c r="HL10"/>
    </row>
    <row r="11" spans="1:220" ht="14.25">
      <c r="A11" s="222" t="s">
        <v>608</v>
      </c>
      <c r="B11" s="219">
        <v>1.734</v>
      </c>
      <c r="C11" s="164">
        <v>32.295719844357976</v>
      </c>
      <c r="HD11"/>
      <c r="HE11"/>
      <c r="HF11"/>
      <c r="HG11"/>
      <c r="HH11"/>
      <c r="HI11"/>
      <c r="HJ11"/>
      <c r="HK11"/>
      <c r="HL11"/>
    </row>
    <row r="12" spans="1:220" ht="14.25">
      <c r="A12" s="222" t="s">
        <v>433</v>
      </c>
      <c r="B12" s="219">
        <v>0.6099</v>
      </c>
      <c r="C12" s="164">
        <v>38.456299659477864</v>
      </c>
      <c r="HD12"/>
      <c r="HE12"/>
      <c r="HF12"/>
      <c r="HG12"/>
      <c r="HH12"/>
      <c r="HI12"/>
      <c r="HJ12"/>
      <c r="HK12"/>
      <c r="HL12"/>
    </row>
    <row r="13" spans="1:3" ht="14.25">
      <c r="A13" s="222" t="s">
        <v>434</v>
      </c>
      <c r="B13" s="219">
        <v>2.3666</v>
      </c>
      <c r="C13" s="164">
        <v>-3.22633408300961</v>
      </c>
    </row>
    <row r="14" spans="1:3" ht="14.25">
      <c r="A14" s="222" t="s">
        <v>606</v>
      </c>
      <c r="B14" s="219">
        <v>6.8222</v>
      </c>
      <c r="C14" s="164">
        <v>261.40276526990516</v>
      </c>
    </row>
    <row r="15" spans="1:3" ht="14.25">
      <c r="A15" s="222" t="s">
        <v>435</v>
      </c>
      <c r="B15" s="219">
        <v>0.2563</v>
      </c>
      <c r="C15" s="164">
        <v>19.098513011152416</v>
      </c>
    </row>
    <row r="16" spans="1:3" ht="14.25">
      <c r="A16" s="222" t="s">
        <v>604</v>
      </c>
      <c r="B16" s="219">
        <v>0.2455</v>
      </c>
      <c r="C16" s="326" t="s">
        <v>598</v>
      </c>
    </row>
    <row r="17" spans="1:3" ht="14.25">
      <c r="A17" s="222" t="s">
        <v>436</v>
      </c>
      <c r="B17" s="219">
        <v>0.6871</v>
      </c>
      <c r="C17" s="164">
        <v>-54.80794527755853</v>
      </c>
    </row>
    <row r="18" spans="1:3" ht="14.25">
      <c r="A18" s="222" t="s">
        <v>605</v>
      </c>
      <c r="B18" s="219">
        <v>5.1611</v>
      </c>
      <c r="C18" s="164">
        <v>75.11875678610205</v>
      </c>
    </row>
    <row r="19" spans="1:3" ht="14.25">
      <c r="A19" s="222" t="s">
        <v>423</v>
      </c>
      <c r="B19" s="219">
        <v>13.3741</v>
      </c>
      <c r="C19" s="164">
        <v>-20.80239237283117</v>
      </c>
    </row>
    <row r="20" spans="1:3" ht="14.25">
      <c r="A20" s="222" t="s">
        <v>424</v>
      </c>
      <c r="B20" s="219">
        <v>2.4311</v>
      </c>
      <c r="C20" s="164">
        <v>33.262073123937945</v>
      </c>
    </row>
    <row r="21" spans="1:3" ht="14.25">
      <c r="A21" s="222" t="s">
        <v>425</v>
      </c>
      <c r="B21" s="219">
        <v>6.4685</v>
      </c>
      <c r="C21" s="164">
        <v>-35.92562875793686</v>
      </c>
    </row>
    <row r="22" spans="1:3" ht="14.25">
      <c r="A22" s="222" t="s">
        <v>426</v>
      </c>
      <c r="B22" s="219">
        <v>0.3139</v>
      </c>
      <c r="C22" s="164">
        <v>-57.66689143627781</v>
      </c>
    </row>
    <row r="23" spans="1:3" ht="14.25">
      <c r="A23" s="222" t="s">
        <v>427</v>
      </c>
      <c r="B23" s="219">
        <v>0</v>
      </c>
      <c r="C23" s="164">
        <v>-100</v>
      </c>
    </row>
    <row r="24" spans="1:3" ht="14.25">
      <c r="A24" s="222" t="s">
        <v>457</v>
      </c>
      <c r="B24" s="219">
        <v>0.5114</v>
      </c>
      <c r="C24" s="164">
        <v>-28.90310023634089</v>
      </c>
    </row>
    <row r="25" spans="1:3" ht="14.25">
      <c r="A25" s="222" t="s">
        <v>458</v>
      </c>
      <c r="B25" s="219">
        <v>0.8328</v>
      </c>
      <c r="C25" s="164">
        <v>161.14769520225775</v>
      </c>
    </row>
    <row r="26" spans="1:3" ht="14.25">
      <c r="A26" s="223" t="s">
        <v>428</v>
      </c>
      <c r="B26" s="224">
        <v>2.8149</v>
      </c>
      <c r="C26" s="64">
        <v>0.2921580503794492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HL20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9.75390625" style="0" customWidth="1"/>
    <col min="2" max="220" width="7.875" style="176" customWidth="1"/>
  </cols>
  <sheetData>
    <row r="1" ht="14.25">
      <c r="A1" s="16" t="s">
        <v>439</v>
      </c>
    </row>
    <row r="2" spans="1:3" ht="24" customHeight="1">
      <c r="A2" s="65" t="s">
        <v>455</v>
      </c>
      <c r="B2" s="374" t="s">
        <v>631</v>
      </c>
      <c r="C2" s="71" t="s">
        <v>52</v>
      </c>
    </row>
    <row r="3" spans="1:3" ht="14.25">
      <c r="A3" s="225" t="s">
        <v>437</v>
      </c>
      <c r="B3" s="219">
        <v>100.02</v>
      </c>
      <c r="C3" s="135">
        <v>14.293549990572668</v>
      </c>
    </row>
    <row r="4" spans="1:3" ht="14.25">
      <c r="A4" s="222" t="s">
        <v>438</v>
      </c>
      <c r="B4" s="219">
        <v>9.7607</v>
      </c>
      <c r="C4" s="164">
        <v>3.750039860117561</v>
      </c>
    </row>
    <row r="5" spans="1:3" ht="14.25">
      <c r="A5" s="222" t="s">
        <v>440</v>
      </c>
      <c r="B5" s="219">
        <v>2.9896</v>
      </c>
      <c r="C5" s="164">
        <v>20.606745199289982</v>
      </c>
    </row>
    <row r="6" spans="1:3" ht="14.25">
      <c r="A6" s="222" t="s">
        <v>441</v>
      </c>
      <c r="B6" s="219">
        <v>12.8276</v>
      </c>
      <c r="C6" s="164">
        <v>-1.2539933027981987</v>
      </c>
    </row>
    <row r="7" spans="1:3" ht="14.25">
      <c r="A7" s="222" t="s">
        <v>442</v>
      </c>
      <c r="B7" s="219">
        <v>4.0191</v>
      </c>
      <c r="C7" s="164">
        <v>-3.051428020069471</v>
      </c>
    </row>
    <row r="8" spans="1:3" ht="13.5" customHeight="1">
      <c r="A8" s="222" t="s">
        <v>443</v>
      </c>
      <c r="B8" s="219">
        <v>0.9084</v>
      </c>
      <c r="C8" s="164">
        <v>53.47187024835276</v>
      </c>
    </row>
    <row r="9" spans="1:3" ht="13.5" customHeight="1">
      <c r="A9" s="222" t="s">
        <v>444</v>
      </c>
      <c r="B9" s="219">
        <v>12.5142</v>
      </c>
      <c r="C9" s="164">
        <v>-19.308517154887255</v>
      </c>
    </row>
    <row r="10" spans="1:220" ht="14.25">
      <c r="A10" s="222" t="s">
        <v>445</v>
      </c>
      <c r="B10" s="219">
        <v>7.5747</v>
      </c>
      <c r="C10" s="164">
        <v>-36.00449464782069</v>
      </c>
      <c r="HD10"/>
      <c r="HE10"/>
      <c r="HF10"/>
      <c r="HG10"/>
      <c r="HH10"/>
      <c r="HI10"/>
      <c r="HJ10"/>
      <c r="HK10"/>
      <c r="HL10"/>
    </row>
    <row r="11" spans="1:220" ht="14.25">
      <c r="A11" s="222" t="s">
        <v>446</v>
      </c>
      <c r="B11" s="219">
        <v>2.063</v>
      </c>
      <c r="C11" s="164">
        <v>205.81085087459235</v>
      </c>
      <c r="HD11"/>
      <c r="HE11"/>
      <c r="HF11"/>
      <c r="HG11"/>
      <c r="HH11"/>
      <c r="HI11"/>
      <c r="HJ11"/>
      <c r="HK11"/>
      <c r="HL11"/>
    </row>
    <row r="12" spans="1:220" ht="14.25">
      <c r="A12" s="222" t="s">
        <v>447</v>
      </c>
      <c r="B12" s="219">
        <v>26.4446</v>
      </c>
      <c r="C12" s="164">
        <v>65.24157064660452</v>
      </c>
      <c r="HD12"/>
      <c r="HE12"/>
      <c r="HF12"/>
      <c r="HG12"/>
      <c r="HH12"/>
      <c r="HI12"/>
      <c r="HJ12"/>
      <c r="HK12"/>
      <c r="HL12"/>
    </row>
    <row r="13" spans="1:3" ht="14.25">
      <c r="A13" s="222" t="s">
        <v>448</v>
      </c>
      <c r="B13" s="219">
        <v>6.286</v>
      </c>
      <c r="C13" s="164">
        <v>54.74373492196347</v>
      </c>
    </row>
    <row r="14" spans="1:3" ht="14.25">
      <c r="A14" s="222" t="s">
        <v>449</v>
      </c>
      <c r="B14" s="219">
        <v>2.5085</v>
      </c>
      <c r="C14" s="164">
        <v>44.415659182498565</v>
      </c>
    </row>
    <row r="15" spans="1:3" ht="14.25">
      <c r="A15" s="222" t="s">
        <v>450</v>
      </c>
      <c r="B15" s="219">
        <v>0.162</v>
      </c>
      <c r="C15" s="164">
        <v>36.708860759493675</v>
      </c>
    </row>
    <row r="16" spans="1:3" ht="14.25">
      <c r="A16" s="222" t="s">
        <v>451</v>
      </c>
      <c r="B16" s="219">
        <v>0.7129</v>
      </c>
      <c r="C16" s="164">
        <v>-12.7737672825156</v>
      </c>
    </row>
    <row r="17" spans="1:3" ht="14.25">
      <c r="A17" s="222" t="s">
        <v>452</v>
      </c>
      <c r="B17" s="219">
        <v>4.0282</v>
      </c>
      <c r="C17" s="164">
        <v>42.11324748632916</v>
      </c>
    </row>
    <row r="18" spans="1:3" ht="14.25">
      <c r="A18" s="222" t="s">
        <v>453</v>
      </c>
      <c r="B18" s="219">
        <v>0.0813</v>
      </c>
      <c r="C18" s="164">
        <v>2.911392405063291</v>
      </c>
    </row>
    <row r="19" spans="1:3" ht="14.25">
      <c r="A19" s="222" t="s">
        <v>454</v>
      </c>
      <c r="B19" s="219">
        <v>4.1078</v>
      </c>
      <c r="C19" s="164">
        <v>65.62374002096605</v>
      </c>
    </row>
    <row r="20" spans="1:3" ht="14.25">
      <c r="A20" s="223" t="s">
        <v>505</v>
      </c>
      <c r="B20" s="224">
        <v>0.9668</v>
      </c>
      <c r="C20" s="64">
        <v>-7.474399464063547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176" customWidth="1"/>
  </cols>
  <sheetData>
    <row r="1" spans="1:2" ht="21.75" customHeight="1">
      <c r="A1" s="16" t="s">
        <v>517</v>
      </c>
      <c r="B1" s="16"/>
    </row>
    <row r="2" spans="1:3" ht="27.75" customHeight="1">
      <c r="A2" s="255" t="s">
        <v>506</v>
      </c>
      <c r="B2" s="374" t="s">
        <v>620</v>
      </c>
      <c r="C2" s="71" t="s">
        <v>52</v>
      </c>
    </row>
    <row r="3" spans="1:226" ht="14.25">
      <c r="A3" s="38" t="s">
        <v>245</v>
      </c>
      <c r="B3" s="256">
        <v>624405</v>
      </c>
      <c r="C3" s="12">
        <v>29.78883500695292</v>
      </c>
      <c r="HN3"/>
      <c r="HO3"/>
      <c r="HP3"/>
      <c r="HQ3"/>
      <c r="HR3"/>
    </row>
    <row r="4" spans="1:226" ht="14.25">
      <c r="A4" s="4" t="s">
        <v>507</v>
      </c>
      <c r="B4" s="257">
        <v>39678</v>
      </c>
      <c r="C4" s="12">
        <v>-21.577230951675066</v>
      </c>
      <c r="HN4"/>
      <c r="HO4"/>
      <c r="HP4"/>
      <c r="HQ4"/>
      <c r="HR4"/>
    </row>
    <row r="5" spans="1:226" ht="14.25">
      <c r="A5" s="4" t="s">
        <v>508</v>
      </c>
      <c r="B5" s="257">
        <v>1879</v>
      </c>
      <c r="C5" s="12">
        <v>-33.5807705903146</v>
      </c>
      <c r="HN5"/>
      <c r="HO5"/>
      <c r="HP5"/>
      <c r="HQ5"/>
      <c r="HR5"/>
    </row>
    <row r="6" spans="1:226" ht="14.25">
      <c r="A6" s="4" t="s">
        <v>509</v>
      </c>
      <c r="B6" s="257">
        <v>409882</v>
      </c>
      <c r="C6" s="12">
        <v>49.18525043039597</v>
      </c>
      <c r="HN6"/>
      <c r="HO6"/>
      <c r="HP6"/>
      <c r="HQ6"/>
      <c r="HR6"/>
    </row>
    <row r="7" spans="1:226" ht="14.25">
      <c r="A7" s="4" t="s">
        <v>510</v>
      </c>
      <c r="B7" s="257">
        <v>118327</v>
      </c>
      <c r="C7" s="12">
        <v>6.004981007668602</v>
      </c>
      <c r="HN7"/>
      <c r="HO7"/>
      <c r="HP7"/>
      <c r="HQ7"/>
      <c r="HR7"/>
    </row>
    <row r="8" spans="1:226" ht="14.25">
      <c r="A8" s="4" t="s">
        <v>511</v>
      </c>
      <c r="B8" s="257">
        <v>31230</v>
      </c>
      <c r="C8" s="12">
        <v>41.318611701886965</v>
      </c>
      <c r="HN8"/>
      <c r="HO8"/>
      <c r="HP8"/>
      <c r="HQ8"/>
      <c r="HR8"/>
    </row>
    <row r="9" spans="1:226" ht="14.25">
      <c r="A9" s="4" t="s">
        <v>512</v>
      </c>
      <c r="B9" s="257">
        <v>23409</v>
      </c>
      <c r="C9" s="12">
        <v>21.92822542840773</v>
      </c>
      <c r="HN9"/>
      <c r="HO9"/>
      <c r="HP9"/>
      <c r="HQ9"/>
      <c r="HR9"/>
    </row>
    <row r="10" spans="1:226" ht="14.25">
      <c r="A10" s="4" t="s">
        <v>513</v>
      </c>
      <c r="B10" s="257">
        <v>176</v>
      </c>
      <c r="C10" s="12">
        <v>0</v>
      </c>
      <c r="HN10"/>
      <c r="HO10"/>
      <c r="HP10"/>
      <c r="HQ10"/>
      <c r="HR10"/>
    </row>
    <row r="11" spans="1:226" ht="14.25">
      <c r="A11" s="4" t="s">
        <v>514</v>
      </c>
      <c r="B11" s="257">
        <v>251689</v>
      </c>
      <c r="C11" s="12">
        <v>11.297868576987707</v>
      </c>
      <c r="HN11"/>
      <c r="HO11"/>
      <c r="HP11"/>
      <c r="HQ11"/>
      <c r="HR11"/>
    </row>
    <row r="12" spans="1:226" ht="14.25">
      <c r="A12" s="4" t="s">
        <v>515</v>
      </c>
      <c r="B12" s="258">
        <v>182260</v>
      </c>
      <c r="C12" s="12">
        <v>4.586039892579237</v>
      </c>
      <c r="HN12"/>
      <c r="HO12"/>
      <c r="HP12"/>
      <c r="HQ12"/>
      <c r="HR12"/>
    </row>
    <row r="13" spans="1:3" ht="14.25">
      <c r="A13" s="17" t="s">
        <v>516</v>
      </c>
      <c r="B13" s="259">
        <v>372540</v>
      </c>
      <c r="C13" s="64">
        <v>46.221990211047306</v>
      </c>
    </row>
    <row r="14" spans="1:2" ht="14.25">
      <c r="A14" s="16"/>
      <c r="B14" s="260"/>
    </row>
    <row r="15" spans="1:226" ht="14.25">
      <c r="A15" s="16"/>
      <c r="B15" s="176"/>
      <c r="HR15"/>
    </row>
    <row r="16" spans="1:2" ht="14.25">
      <c r="A16" s="4"/>
      <c r="B16" s="261"/>
    </row>
    <row r="17" spans="1:2" ht="14.25">
      <c r="A17" s="4"/>
      <c r="B17" s="261"/>
    </row>
    <row r="18" spans="1:2" ht="14.25">
      <c r="A18" s="4"/>
      <c r="B18" s="261"/>
    </row>
    <row r="19" spans="1:2" ht="14.25">
      <c r="A19" s="4"/>
      <c r="B19" s="261"/>
    </row>
    <row r="20" spans="1:2" ht="14.25">
      <c r="A20" s="4"/>
      <c r="B20" s="261"/>
    </row>
    <row r="21" spans="1:2" ht="14.25">
      <c r="A21" s="4"/>
      <c r="B21" s="261"/>
    </row>
    <row r="22" spans="1:2" ht="14.25">
      <c r="A22" s="4"/>
      <c r="B22" s="262"/>
    </row>
    <row r="23" spans="1:2" ht="14.25">
      <c r="A23" s="4"/>
      <c r="B23" s="261"/>
    </row>
    <row r="24" spans="1:2" ht="14.25">
      <c r="A24" s="4"/>
      <c r="B24" s="263"/>
    </row>
    <row r="25" spans="1:2" ht="14.25">
      <c r="A25" s="4"/>
      <c r="B25" s="261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25"/>
  <sheetViews>
    <sheetView zoomScalePageLayoutView="0" workbookViewId="0" topLeftCell="A1">
      <selection activeCell="E15" sqref="E15"/>
    </sheetView>
  </sheetViews>
  <sheetFormatPr defaultColWidth="7.875" defaultRowHeight="14.25"/>
  <cols>
    <col min="1" max="1" width="40.875" style="0" customWidth="1"/>
    <col min="2" max="16384" width="7.875" style="176" customWidth="1"/>
  </cols>
  <sheetData>
    <row r="1" ht="20.25" customHeight="1">
      <c r="A1" s="3" t="s">
        <v>4</v>
      </c>
    </row>
    <row r="2" spans="1:2" ht="14.25">
      <c r="A2" s="4" t="s">
        <v>5</v>
      </c>
      <c r="B2" s="4"/>
    </row>
    <row r="3" spans="1:2" ht="14.25">
      <c r="A3" s="4" t="s">
        <v>548</v>
      </c>
      <c r="B3" s="4"/>
    </row>
    <row r="4" spans="1:2" ht="14.25">
      <c r="A4" s="288" t="s">
        <v>547</v>
      </c>
      <c r="B4" s="4"/>
    </row>
    <row r="5" spans="1:2" ht="14.25">
      <c r="A5" s="4" t="s">
        <v>6</v>
      </c>
      <c r="B5" s="4"/>
    </row>
    <row r="6" spans="1:2" ht="14.25">
      <c r="A6" s="288" t="s">
        <v>521</v>
      </c>
      <c r="B6" s="4"/>
    </row>
    <row r="7" spans="1:2" ht="15" customHeight="1">
      <c r="A7" s="4" t="s">
        <v>7</v>
      </c>
      <c r="B7" s="4"/>
    </row>
    <row r="8" spans="1:2" ht="15" customHeight="1">
      <c r="A8" s="4" t="s">
        <v>8</v>
      </c>
      <c r="B8" s="4"/>
    </row>
    <row r="9" spans="1:2" ht="15" customHeight="1">
      <c r="A9" s="288" t="s">
        <v>523</v>
      </c>
      <c r="B9" s="4"/>
    </row>
    <row r="10" spans="1:2" ht="15" customHeight="1">
      <c r="A10" s="288" t="s">
        <v>546</v>
      </c>
      <c r="B10" s="4"/>
    </row>
    <row r="11" spans="1:2" ht="15" customHeight="1">
      <c r="A11" s="4" t="s">
        <v>9</v>
      </c>
      <c r="B11" s="4"/>
    </row>
    <row r="12" spans="1:2" ht="14.25">
      <c r="A12" s="4" t="s">
        <v>10</v>
      </c>
      <c r="B12" s="4"/>
    </row>
    <row r="13" spans="1:2" ht="14.25">
      <c r="A13" s="4" t="s">
        <v>11</v>
      </c>
      <c r="B13" s="4"/>
    </row>
    <row r="14" spans="1:2" ht="14.25">
      <c r="A14" s="4" t="s">
        <v>12</v>
      </c>
      <c r="B14" s="4"/>
    </row>
    <row r="15" spans="1:2" ht="14.25">
      <c r="A15" s="4" t="s">
        <v>13</v>
      </c>
      <c r="B15" s="4"/>
    </row>
    <row r="16" spans="1:3" ht="14.25">
      <c r="A16" s="4" t="s">
        <v>14</v>
      </c>
      <c r="B16" s="5"/>
      <c r="C16" s="5"/>
    </row>
    <row r="17" spans="1:2" ht="14.25">
      <c r="A17" s="4" t="s">
        <v>15</v>
      </c>
      <c r="B17" s="4"/>
    </row>
    <row r="18" spans="1:2" ht="14.25">
      <c r="A18" s="4" t="s">
        <v>16</v>
      </c>
      <c r="B18" s="4"/>
    </row>
    <row r="19" spans="1:2" ht="14.25">
      <c r="A19" s="4" t="s">
        <v>389</v>
      </c>
      <c r="B19" s="4"/>
    </row>
    <row r="20" spans="1:2" ht="14.25">
      <c r="A20" s="5" t="s">
        <v>419</v>
      </c>
      <c r="B20" s="4"/>
    </row>
    <row r="21" spans="1:2" ht="14.25">
      <c r="A21" s="4" t="s">
        <v>17</v>
      </c>
      <c r="B21" s="4"/>
    </row>
    <row r="22" spans="1:2" ht="14.25">
      <c r="A22" s="4" t="s">
        <v>18</v>
      </c>
      <c r="B22" s="4"/>
    </row>
    <row r="23" spans="1:2" ht="14.25">
      <c r="A23" s="347" t="s">
        <v>599</v>
      </c>
      <c r="B23" s="4"/>
    </row>
    <row r="24" ht="14.25">
      <c r="A24" s="4" t="s">
        <v>19</v>
      </c>
    </row>
    <row r="25" ht="14.25">
      <c r="A25" s="4" t="s">
        <v>20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zoomScalePageLayoutView="0" workbookViewId="0" topLeftCell="A7">
      <selection activeCell="B19" sqref="B19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440" t="s">
        <v>150</v>
      </c>
      <c r="B1" s="440"/>
      <c r="C1" s="440"/>
    </row>
    <row r="2" spans="1:3" ht="24">
      <c r="A2" s="72" t="s">
        <v>151</v>
      </c>
      <c r="B2" s="72" t="s">
        <v>152</v>
      </c>
      <c r="C2" s="72" t="s">
        <v>153</v>
      </c>
    </row>
    <row r="3" spans="1:3" ht="14.25">
      <c r="A3" s="38" t="s">
        <v>154</v>
      </c>
      <c r="B3" s="32">
        <v>730.053936242</v>
      </c>
      <c r="C3" s="32">
        <v>73.79424643530001</v>
      </c>
    </row>
    <row r="4" spans="1:3" ht="14.25">
      <c r="A4" s="4" t="s">
        <v>155</v>
      </c>
      <c r="B4" s="33">
        <v>392.4306248895</v>
      </c>
      <c r="C4" s="33">
        <v>21.7119718467</v>
      </c>
    </row>
    <row r="5" spans="1:3" ht="14.25">
      <c r="A5" s="4" t="s">
        <v>156</v>
      </c>
      <c r="B5" s="33">
        <v>143.1021126951</v>
      </c>
      <c r="C5" s="33">
        <v>6.5543969406</v>
      </c>
    </row>
    <row r="6" spans="1:3" ht="14.25">
      <c r="A6" s="4" t="s">
        <v>157</v>
      </c>
      <c r="B6" s="33">
        <v>194.4081310975</v>
      </c>
      <c r="C6" s="33">
        <v>45.512460645299996</v>
      </c>
    </row>
    <row r="7" spans="1:3" ht="14.25">
      <c r="A7" s="4" t="s">
        <v>158</v>
      </c>
      <c r="B7" s="33">
        <v>0.0148033829</v>
      </c>
      <c r="C7" s="33">
        <v>-0.0039388009</v>
      </c>
    </row>
    <row r="8" spans="1:3" ht="14.25">
      <c r="A8" s="16" t="s">
        <v>159</v>
      </c>
      <c r="B8" s="33">
        <v>506.11471618839994</v>
      </c>
      <c r="C8" s="33">
        <v>52.8444237552</v>
      </c>
    </row>
    <row r="9" spans="1:3" ht="14.25">
      <c r="A9" s="4" t="s">
        <v>160</v>
      </c>
      <c r="B9" s="33">
        <v>220.12686609280001</v>
      </c>
      <c r="C9" s="33">
        <v>51.082376554499994</v>
      </c>
    </row>
    <row r="10" spans="1:3" ht="14.25">
      <c r="A10" s="4" t="s">
        <v>161</v>
      </c>
      <c r="B10" s="33">
        <v>26.524552346300002</v>
      </c>
      <c r="C10" s="33">
        <v>0.6468550394</v>
      </c>
    </row>
    <row r="11" spans="1:3" ht="14.25">
      <c r="A11" s="4" t="s">
        <v>162</v>
      </c>
      <c r="B11" s="33">
        <v>193.6023137465</v>
      </c>
      <c r="C11" s="33">
        <v>50.4355215151</v>
      </c>
    </row>
    <row r="12" spans="1:3" ht="14.25">
      <c r="A12" s="4" t="s">
        <v>163</v>
      </c>
      <c r="B12" s="33">
        <v>285.9508500358</v>
      </c>
      <c r="C12" s="33">
        <v>1.7398102236</v>
      </c>
    </row>
    <row r="13" spans="1:3" ht="14.25">
      <c r="A13" s="4" t="s">
        <v>161</v>
      </c>
      <c r="B13" s="33">
        <v>93.7692855866</v>
      </c>
      <c r="C13" s="33">
        <v>-3.3124663486999997</v>
      </c>
    </row>
    <row r="14" spans="1:3" ht="14.25">
      <c r="A14" s="4" t="s">
        <v>162</v>
      </c>
      <c r="B14" s="33">
        <v>162.7643666548</v>
      </c>
      <c r="C14" s="33">
        <v>4.9215428264000005</v>
      </c>
    </row>
    <row r="15" spans="1:3" ht="14.25">
      <c r="A15" s="17" t="s">
        <v>164</v>
      </c>
      <c r="B15" s="37">
        <v>28.986304769600004</v>
      </c>
      <c r="C15" s="37">
        <v>0.1265337459</v>
      </c>
    </row>
    <row r="16" spans="227:229" ht="14.25">
      <c r="HS16"/>
      <c r="HT16"/>
      <c r="HU16"/>
    </row>
    <row r="17" spans="4:229" ht="18" customHeight="1">
      <c r="D17" s="155"/>
      <c r="HM17"/>
      <c r="HN17"/>
      <c r="HO17"/>
      <c r="HP17"/>
      <c r="HQ17"/>
      <c r="HR17"/>
      <c r="HS17"/>
      <c r="HT17"/>
      <c r="HU17"/>
    </row>
    <row r="18" spans="4:229" ht="18" customHeight="1">
      <c r="D18" s="33"/>
      <c r="HM18"/>
      <c r="HN18"/>
      <c r="HO18"/>
      <c r="HP18"/>
      <c r="HQ18"/>
      <c r="HR18"/>
      <c r="HS18"/>
      <c r="HT18"/>
      <c r="HU18"/>
    </row>
    <row r="19" spans="4:229" ht="18" customHeight="1">
      <c r="D19" s="33"/>
      <c r="HP19"/>
      <c r="HQ19"/>
      <c r="HR19"/>
      <c r="HS19"/>
      <c r="HT19"/>
      <c r="HU19"/>
    </row>
    <row r="20" spans="4:229" ht="18" customHeight="1">
      <c r="D20" s="33"/>
      <c r="HP20"/>
      <c r="HQ20"/>
      <c r="HR20"/>
      <c r="HS20"/>
      <c r="HT20"/>
      <c r="HU20"/>
    </row>
    <row r="21" spans="4:229" ht="18" customHeight="1">
      <c r="D21" s="33"/>
      <c r="HP21"/>
      <c r="HQ21"/>
      <c r="HR21"/>
      <c r="HS21"/>
      <c r="HT21"/>
      <c r="HU21"/>
    </row>
    <row r="22" spans="4:229" ht="18" customHeight="1">
      <c r="D22" s="33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3"/>
      <c r="HP23"/>
      <c r="HQ23"/>
      <c r="HR23"/>
      <c r="HS23"/>
      <c r="HT23"/>
      <c r="HU23"/>
    </row>
    <row r="24" ht="18" customHeight="1">
      <c r="D24" s="33"/>
    </row>
    <row r="25" spans="4:229" ht="14.25">
      <c r="D25" s="33"/>
      <c r="HP25"/>
      <c r="HQ25"/>
      <c r="HR25"/>
      <c r="HS25"/>
      <c r="HT25"/>
      <c r="HU25"/>
    </row>
    <row r="26" spans="4:229" ht="14.25">
      <c r="D26" s="33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3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3"/>
      <c r="HP28"/>
      <c r="HQ28"/>
      <c r="HR28"/>
      <c r="HS28"/>
      <c r="HT28"/>
      <c r="HU28"/>
    </row>
    <row r="29" spans="1:229" ht="14.25">
      <c r="A29" s="157"/>
      <c r="B29" s="157"/>
      <c r="C29" s="157"/>
      <c r="D29" s="33"/>
      <c r="HP29"/>
      <c r="HQ29"/>
      <c r="HR29"/>
      <c r="HS29"/>
      <c r="HT29"/>
      <c r="HU29"/>
    </row>
    <row r="30" spans="1:4" ht="40.5" customHeight="1">
      <c r="A30" s="441"/>
      <c r="B30" s="441"/>
      <c r="C30" s="441"/>
      <c r="D30" s="156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1" header="0.8401727113198109" footer="0.49993747801292604"/>
  <pageSetup firstPageNumber="1" useFirstPageNumber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7">
      <selection activeCell="E20" sqref="E20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8.75390625" style="0" customWidth="1"/>
    <col min="4" max="4" width="9.00390625" style="1" customWidth="1"/>
    <col min="5" max="6" width="7.875" style="1" customWidth="1"/>
    <col min="7" max="7" width="8.50390625" style="1" bestFit="1" customWidth="1"/>
    <col min="8" max="16384" width="7.875" style="1" customWidth="1"/>
  </cols>
  <sheetData>
    <row r="1" spans="1:4" ht="14.25">
      <c r="A1" s="16" t="s">
        <v>165</v>
      </c>
      <c r="B1" s="16"/>
      <c r="C1" s="16"/>
      <c r="D1" s="16"/>
    </row>
    <row r="2" spans="1:4" ht="14.25">
      <c r="A2" s="74"/>
      <c r="B2" s="74" t="s">
        <v>166</v>
      </c>
      <c r="C2" s="375" t="s">
        <v>620</v>
      </c>
      <c r="D2" s="75" t="s">
        <v>167</v>
      </c>
    </row>
    <row r="3" spans="1:4" ht="18.75" customHeight="1">
      <c r="A3" s="16" t="s">
        <v>168</v>
      </c>
      <c r="B3" s="76" t="s">
        <v>169</v>
      </c>
      <c r="C3" s="77">
        <v>95980</v>
      </c>
      <c r="D3" s="11">
        <v>8.070981398910057</v>
      </c>
    </row>
    <row r="4" spans="1:4" ht="18.75" customHeight="1">
      <c r="A4" s="16" t="s">
        <v>170</v>
      </c>
      <c r="B4" s="76"/>
      <c r="C4" s="77"/>
      <c r="D4" s="11"/>
    </row>
    <row r="5" spans="1:4" ht="14.25">
      <c r="A5" s="4" t="s">
        <v>171</v>
      </c>
      <c r="B5" s="76" t="s">
        <v>169</v>
      </c>
      <c r="C5" s="77">
        <v>3922</v>
      </c>
      <c r="D5" s="39">
        <v>0.3069053708439898</v>
      </c>
    </row>
    <row r="6" spans="1:4" ht="14.25">
      <c r="A6" s="4" t="s">
        <v>172</v>
      </c>
      <c r="B6" s="76" t="s">
        <v>173</v>
      </c>
      <c r="C6" s="13">
        <v>373.60718199999997</v>
      </c>
      <c r="D6" s="39">
        <v>2.2922950521817476</v>
      </c>
    </row>
    <row r="7" spans="1:4" ht="14.25">
      <c r="A7" s="4" t="s">
        <v>174</v>
      </c>
      <c r="B7" s="76" t="s">
        <v>169</v>
      </c>
      <c r="C7" s="77">
        <v>141</v>
      </c>
      <c r="D7" s="39">
        <v>-19.886363636363637</v>
      </c>
    </row>
    <row r="8" spans="1:7" ht="14.25">
      <c r="A8" s="4" t="s">
        <v>175</v>
      </c>
      <c r="B8" s="76" t="s">
        <v>173</v>
      </c>
      <c r="C8" s="13">
        <v>17.902042</v>
      </c>
      <c r="D8" s="39">
        <v>-59.09647333005837</v>
      </c>
      <c r="G8" s="174"/>
    </row>
    <row r="9" spans="1:4" ht="14.25">
      <c r="A9" s="16" t="s">
        <v>176</v>
      </c>
      <c r="B9" s="76"/>
      <c r="C9" s="4"/>
      <c r="D9" s="173"/>
    </row>
    <row r="10" spans="1:4" ht="14.25">
      <c r="A10" s="4" t="s">
        <v>171</v>
      </c>
      <c r="B10" s="76" t="s">
        <v>169</v>
      </c>
      <c r="C10" s="77">
        <v>191</v>
      </c>
      <c r="D10" s="39">
        <v>6.111111111111111</v>
      </c>
    </row>
    <row r="11" spans="1:4" ht="14.25">
      <c r="A11" s="4" t="s">
        <v>177</v>
      </c>
      <c r="B11" s="76" t="s">
        <v>178</v>
      </c>
      <c r="C11" s="33">
        <v>99087.43</v>
      </c>
      <c r="D11" s="39">
        <v>6.949767276494375</v>
      </c>
    </row>
    <row r="12" spans="1:4" ht="14.25">
      <c r="A12" s="4" t="s">
        <v>179</v>
      </c>
      <c r="B12" s="76" t="s">
        <v>169</v>
      </c>
      <c r="C12" s="77">
        <v>11</v>
      </c>
      <c r="D12" s="39">
        <v>1000</v>
      </c>
    </row>
    <row r="13" spans="1:4" ht="14.25">
      <c r="A13" s="4" t="s">
        <v>180</v>
      </c>
      <c r="B13" s="76" t="s">
        <v>178</v>
      </c>
      <c r="C13" s="13">
        <v>3997.66</v>
      </c>
      <c r="D13" s="39">
        <v>100</v>
      </c>
    </row>
    <row r="14" spans="1:4" ht="14.25">
      <c r="A14" s="16" t="s">
        <v>181</v>
      </c>
      <c r="B14" s="76"/>
      <c r="C14" s="77"/>
      <c r="D14" s="39"/>
    </row>
    <row r="15" spans="1:4" ht="14.25">
      <c r="A15" s="4" t="s">
        <v>171</v>
      </c>
      <c r="B15" s="76" t="s">
        <v>169</v>
      </c>
      <c r="C15" s="77">
        <v>18960</v>
      </c>
      <c r="D15" s="39">
        <v>12.61582323592302</v>
      </c>
    </row>
    <row r="16" spans="1:4" ht="14.25">
      <c r="A16" s="4" t="s">
        <v>172</v>
      </c>
      <c r="B16" s="76" t="s">
        <v>173</v>
      </c>
      <c r="C16" s="19">
        <v>525.132096</v>
      </c>
      <c r="D16" s="39">
        <v>15.849609412680424</v>
      </c>
    </row>
    <row r="17" spans="1:4" ht="14.25">
      <c r="A17" s="4" t="s">
        <v>174</v>
      </c>
      <c r="B17" s="76" t="s">
        <v>169</v>
      </c>
      <c r="C17" s="78">
        <v>2554</v>
      </c>
      <c r="D17" s="39">
        <v>2.323717948717949</v>
      </c>
    </row>
    <row r="18" spans="1:4" ht="14.25">
      <c r="A18" s="4" t="s">
        <v>175</v>
      </c>
      <c r="B18" s="76" t="s">
        <v>173</v>
      </c>
      <c r="C18" s="13">
        <v>85.75124</v>
      </c>
      <c r="D18" s="39">
        <v>-3.166413615651045</v>
      </c>
    </row>
    <row r="19" spans="1:4" ht="14.25">
      <c r="A19" s="16" t="s">
        <v>182</v>
      </c>
      <c r="B19" s="76"/>
      <c r="C19" s="77"/>
      <c r="D19" s="39"/>
    </row>
    <row r="20" spans="1:4" ht="14.25">
      <c r="A20" s="4" t="s">
        <v>183</v>
      </c>
      <c r="B20" s="76" t="s">
        <v>169</v>
      </c>
      <c r="C20" s="77">
        <v>71180</v>
      </c>
      <c r="D20" s="39">
        <v>7.363721379227125</v>
      </c>
    </row>
    <row r="21" spans="1:4" ht="14.25">
      <c r="A21" s="4" t="s">
        <v>184</v>
      </c>
      <c r="B21" s="76" t="s">
        <v>173</v>
      </c>
      <c r="C21" s="13">
        <v>69.074446</v>
      </c>
      <c r="D21" s="39">
        <v>13.070360857354386</v>
      </c>
    </row>
    <row r="22" spans="1:4" ht="14.25">
      <c r="A22" s="4" t="s">
        <v>174</v>
      </c>
      <c r="B22" s="76" t="s">
        <v>169</v>
      </c>
      <c r="C22" s="79">
        <v>8863</v>
      </c>
      <c r="D22" s="39">
        <v>0.45336053496543127</v>
      </c>
    </row>
    <row r="23" spans="1:4" ht="14.25">
      <c r="A23" s="4" t="s">
        <v>185</v>
      </c>
      <c r="B23" s="76" t="s">
        <v>173</v>
      </c>
      <c r="C23" s="80">
        <v>10.447600999999999</v>
      </c>
      <c r="D23" s="39">
        <v>-1.7451620951688274</v>
      </c>
    </row>
    <row r="24" spans="1:4" ht="14.25">
      <c r="A24" s="16" t="s">
        <v>186</v>
      </c>
      <c r="B24" s="76"/>
      <c r="C24" s="77"/>
      <c r="D24" s="39"/>
    </row>
    <row r="25" spans="1:4" ht="14.25">
      <c r="A25" s="4" t="s">
        <v>187</v>
      </c>
      <c r="B25" s="76" t="s">
        <v>169</v>
      </c>
      <c r="C25" s="79">
        <v>1727</v>
      </c>
      <c r="D25" s="39">
        <v>8.753148614609572</v>
      </c>
    </row>
    <row r="26" spans="1:4" ht="14.25">
      <c r="A26" s="4" t="s">
        <v>188</v>
      </c>
      <c r="B26" s="76" t="s">
        <v>173</v>
      </c>
      <c r="C26" s="13">
        <v>40.686952000000005</v>
      </c>
      <c r="D26" s="39">
        <v>10.130281784115379</v>
      </c>
    </row>
    <row r="27" spans="1:4" ht="14.25">
      <c r="A27" s="4" t="s">
        <v>174</v>
      </c>
      <c r="B27" s="76" t="s">
        <v>169</v>
      </c>
      <c r="C27" s="77">
        <v>170</v>
      </c>
      <c r="D27" s="39">
        <v>18.88111888111888</v>
      </c>
    </row>
    <row r="28" spans="1:4" ht="14.25">
      <c r="A28" s="17" t="s">
        <v>189</v>
      </c>
      <c r="B28" s="81" t="s">
        <v>190</v>
      </c>
      <c r="C28" s="34">
        <v>4.18457</v>
      </c>
      <c r="D28" s="190">
        <v>12.837265740865572</v>
      </c>
    </row>
    <row r="29" spans="1:4" ht="15" customHeight="1">
      <c r="A29" s="442" t="s">
        <v>191</v>
      </c>
      <c r="B29" s="442"/>
      <c r="C29" s="442"/>
      <c r="D29" s="442"/>
    </row>
  </sheetData>
  <sheetProtection/>
  <mergeCells count="1">
    <mergeCell ref="A29:D29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1"/>
  <dimension ref="A1:D27"/>
  <sheetViews>
    <sheetView zoomScalePageLayoutView="0" workbookViewId="0" topLeftCell="A4">
      <selection activeCell="B3" sqref="B3"/>
    </sheetView>
  </sheetViews>
  <sheetFormatPr defaultColWidth="9.00390625" defaultRowHeight="14.25"/>
  <cols>
    <col min="1" max="1" width="29.125" style="202" customWidth="1"/>
    <col min="2" max="2" width="12.75390625" style="202" customWidth="1"/>
    <col min="3" max="3" width="7.875" style="202" customWidth="1"/>
    <col min="4" max="16384" width="9.00390625" style="202" customWidth="1"/>
  </cols>
  <sheetData>
    <row r="1" spans="1:3" ht="14.25" customHeight="1">
      <c r="A1" s="83" t="s">
        <v>389</v>
      </c>
      <c r="B1" s="83"/>
      <c r="C1" s="83"/>
    </row>
    <row r="2" spans="1:3" ht="25.5" customHeight="1">
      <c r="A2" s="214"/>
      <c r="B2" s="376" t="s">
        <v>632</v>
      </c>
      <c r="C2" s="213" t="s">
        <v>411</v>
      </c>
    </row>
    <row r="3" spans="1:4" ht="18" customHeight="1">
      <c r="A3" s="287" t="s">
        <v>390</v>
      </c>
      <c r="B3" s="204">
        <v>55.530922340000004</v>
      </c>
      <c r="C3" s="205">
        <v>9.11</v>
      </c>
      <c r="D3" s="203"/>
    </row>
    <row r="4" spans="1:4" ht="18" customHeight="1">
      <c r="A4" s="206" t="s">
        <v>391</v>
      </c>
      <c r="B4" s="207">
        <v>0.33308736</v>
      </c>
      <c r="C4" s="208">
        <v>23.17</v>
      </c>
      <c r="D4" s="203"/>
    </row>
    <row r="5" spans="1:4" ht="18" customHeight="1">
      <c r="A5" s="206" t="s">
        <v>392</v>
      </c>
      <c r="B5" s="207">
        <v>43.25979188</v>
      </c>
      <c r="C5" s="208">
        <v>6.87</v>
      </c>
      <c r="D5" s="203"/>
    </row>
    <row r="6" spans="1:4" ht="18" customHeight="1">
      <c r="A6" s="209" t="s">
        <v>393</v>
      </c>
      <c r="B6" s="207">
        <v>42.98951893</v>
      </c>
      <c r="C6" s="208">
        <v>6.1</v>
      </c>
      <c r="D6" s="203"/>
    </row>
    <row r="7" spans="1:4" ht="18" customHeight="1">
      <c r="A7" s="209" t="s">
        <v>412</v>
      </c>
      <c r="B7" s="207">
        <v>3.5968480799999996</v>
      </c>
      <c r="C7" s="208">
        <v>11.66</v>
      </c>
      <c r="D7" s="203"/>
    </row>
    <row r="8" spans="1:4" ht="18" customHeight="1">
      <c r="A8" s="209" t="s">
        <v>394</v>
      </c>
      <c r="B8" s="207">
        <v>0.2770751</v>
      </c>
      <c r="C8" s="208">
        <v>7.04</v>
      </c>
      <c r="D8" s="203"/>
    </row>
    <row r="9" spans="1:4" ht="18" customHeight="1">
      <c r="A9" s="209" t="s">
        <v>413</v>
      </c>
      <c r="B9" s="207">
        <v>0.43842069</v>
      </c>
      <c r="C9" s="208">
        <v>14.19</v>
      </c>
      <c r="D9" s="203"/>
    </row>
    <row r="10" spans="1:4" ht="18" customHeight="1">
      <c r="A10" s="209" t="s">
        <v>414</v>
      </c>
      <c r="B10" s="207">
        <v>0.95590069</v>
      </c>
      <c r="C10" s="208">
        <v>-2.87</v>
      </c>
      <c r="D10" s="203"/>
    </row>
    <row r="11" spans="1:4" ht="18" customHeight="1">
      <c r="A11" s="209" t="s">
        <v>395</v>
      </c>
      <c r="B11" s="207">
        <v>4.07620918</v>
      </c>
      <c r="C11" s="208">
        <v>1.71</v>
      </c>
      <c r="D11" s="203"/>
    </row>
    <row r="12" spans="1:4" ht="18" customHeight="1">
      <c r="A12" s="209" t="s">
        <v>396</v>
      </c>
      <c r="B12" s="207">
        <v>20.43127055</v>
      </c>
      <c r="C12" s="208">
        <v>51.85</v>
      </c>
      <c r="D12" s="203"/>
    </row>
    <row r="13" spans="1:4" ht="18" customHeight="1">
      <c r="A13" s="209" t="s">
        <v>415</v>
      </c>
      <c r="B13" s="207">
        <v>1.30058491</v>
      </c>
      <c r="C13" s="208">
        <v>4.71</v>
      </c>
      <c r="D13" s="203"/>
    </row>
    <row r="14" spans="1:4" ht="18" customHeight="1">
      <c r="A14" s="209" t="s">
        <v>397</v>
      </c>
      <c r="B14" s="207">
        <v>7.2725238899999995</v>
      </c>
      <c r="C14" s="208">
        <v>-45.53</v>
      </c>
      <c r="D14" s="203"/>
    </row>
    <row r="15" spans="1:4" ht="18" customHeight="1">
      <c r="A15" s="209" t="s">
        <v>398</v>
      </c>
      <c r="B15" s="207">
        <v>0.83721394</v>
      </c>
      <c r="C15" s="208">
        <v>64.66</v>
      </c>
      <c r="D15" s="203"/>
    </row>
    <row r="16" spans="1:4" ht="18" customHeight="1">
      <c r="A16" s="206" t="s">
        <v>399</v>
      </c>
      <c r="B16" s="207">
        <v>5.12972081</v>
      </c>
      <c r="C16" s="208">
        <v>14.12</v>
      </c>
      <c r="D16" s="203"/>
    </row>
    <row r="17" spans="1:4" ht="18" customHeight="1">
      <c r="A17" s="209" t="s">
        <v>400</v>
      </c>
      <c r="B17" s="207">
        <v>0.9078786400000001</v>
      </c>
      <c r="C17" s="208">
        <v>20.26</v>
      </c>
      <c r="D17" s="203"/>
    </row>
    <row r="18" spans="1:4" ht="18" customHeight="1">
      <c r="A18" s="209" t="s">
        <v>401</v>
      </c>
      <c r="B18" s="207">
        <v>0.23016</v>
      </c>
      <c r="C18" s="208">
        <v>22.33</v>
      </c>
      <c r="D18" s="203"/>
    </row>
    <row r="19" spans="1:4" ht="18" customHeight="1">
      <c r="A19" s="209" t="s">
        <v>402</v>
      </c>
      <c r="B19" s="207">
        <v>1.2150904500000002</v>
      </c>
      <c r="C19" s="208">
        <v>14.36</v>
      </c>
      <c r="D19" s="203"/>
    </row>
    <row r="20" spans="1:4" ht="18" customHeight="1">
      <c r="A20" s="209" t="s">
        <v>403</v>
      </c>
      <c r="B20" s="207">
        <v>0.33024966</v>
      </c>
      <c r="C20" s="208">
        <v>8.75</v>
      </c>
      <c r="D20" s="203"/>
    </row>
    <row r="21" spans="1:4" ht="18" customHeight="1">
      <c r="A21" s="209" t="s">
        <v>404</v>
      </c>
      <c r="B21" s="207">
        <v>0.03564672</v>
      </c>
      <c r="C21" s="208">
        <v>12.61</v>
      </c>
      <c r="D21" s="203"/>
    </row>
    <row r="22" spans="1:4" ht="18" customHeight="1">
      <c r="A22" s="209" t="s">
        <v>405</v>
      </c>
      <c r="B22" s="207">
        <v>0.22750428</v>
      </c>
      <c r="C22" s="208">
        <v>8.92</v>
      </c>
      <c r="D22" s="203"/>
    </row>
    <row r="23" spans="1:4" ht="18" customHeight="1">
      <c r="A23" s="209" t="s">
        <v>406</v>
      </c>
      <c r="B23" s="207">
        <v>0.05685792</v>
      </c>
      <c r="C23" s="208">
        <v>98.86</v>
      </c>
      <c r="D23" s="203"/>
    </row>
    <row r="24" spans="1:4" ht="18" customHeight="1">
      <c r="A24" s="209" t="s">
        <v>407</v>
      </c>
      <c r="B24" s="207">
        <v>1.37205689</v>
      </c>
      <c r="C24" s="208">
        <v>18.41</v>
      </c>
      <c r="D24" s="203"/>
    </row>
    <row r="25" spans="1:4" ht="18" customHeight="1">
      <c r="A25" s="209" t="s">
        <v>408</v>
      </c>
      <c r="B25" s="207">
        <v>6.8083222899999996</v>
      </c>
      <c r="C25" s="208">
        <v>20.53</v>
      </c>
      <c r="D25" s="203"/>
    </row>
    <row r="26" spans="1:4" ht="18" customHeight="1">
      <c r="A26" s="209" t="s">
        <v>409</v>
      </c>
      <c r="B26" s="207">
        <v>4.48551944</v>
      </c>
      <c r="C26" s="208">
        <v>22.35</v>
      </c>
      <c r="D26" s="203"/>
    </row>
    <row r="27" spans="1:4" ht="18" customHeight="1">
      <c r="A27" s="210" t="s">
        <v>410</v>
      </c>
      <c r="B27" s="211">
        <v>2.32280285</v>
      </c>
      <c r="C27" s="212">
        <v>17.16</v>
      </c>
      <c r="D27" s="20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4"/>
  <dimension ref="A1:HG121"/>
  <sheetViews>
    <sheetView zoomScaleSheetLayoutView="100" zoomScalePageLayoutView="0" workbookViewId="0" topLeftCell="A4">
      <selection activeCell="I22" sqref="I22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9.75390625" style="1" customWidth="1"/>
    <col min="8" max="212" width="7.875" style="1" customWidth="1"/>
    <col min="213" max="215" width="9.00390625" style="1" customWidth="1"/>
  </cols>
  <sheetData>
    <row r="1" spans="1:3" ht="21.75" customHeight="1">
      <c r="A1" s="437" t="s">
        <v>352</v>
      </c>
      <c r="B1" s="437"/>
      <c r="C1" s="437"/>
    </row>
    <row r="2" spans="1:3" ht="22.5" customHeight="1">
      <c r="A2" s="178" t="s">
        <v>337</v>
      </c>
      <c r="B2" s="366" t="s">
        <v>633</v>
      </c>
      <c r="C2" s="366" t="s">
        <v>620</v>
      </c>
    </row>
    <row r="3" spans="1:7" ht="14.25">
      <c r="A3" s="38" t="s">
        <v>192</v>
      </c>
      <c r="B3" s="170">
        <v>102.05059048</v>
      </c>
      <c r="C3" s="170">
        <v>101.80557396</v>
      </c>
      <c r="E3" s="142"/>
      <c r="F3" s="142"/>
      <c r="G3" s="171"/>
    </row>
    <row r="4" spans="1:212" ht="15" customHeight="1">
      <c r="A4" s="67" t="s">
        <v>535</v>
      </c>
      <c r="B4" s="20">
        <v>101.9481771</v>
      </c>
      <c r="C4" s="20">
        <v>101.18202352</v>
      </c>
      <c r="E4" s="142"/>
      <c r="F4" s="142"/>
      <c r="G4" s="171"/>
      <c r="GW4"/>
      <c r="GX4"/>
      <c r="GY4"/>
      <c r="GZ4"/>
      <c r="HA4"/>
      <c r="HB4"/>
      <c r="HC4"/>
      <c r="HD4"/>
    </row>
    <row r="5" spans="1:212" ht="15" customHeight="1">
      <c r="A5" s="67" t="s">
        <v>536</v>
      </c>
      <c r="B5" s="20">
        <v>101.11734657</v>
      </c>
      <c r="C5" s="20">
        <v>101.91293013</v>
      </c>
      <c r="E5" s="142"/>
      <c r="F5" s="142"/>
      <c r="G5" s="171"/>
      <c r="GW5"/>
      <c r="GX5"/>
      <c r="GY5"/>
      <c r="GZ5"/>
      <c r="HA5"/>
      <c r="HB5"/>
      <c r="HC5"/>
      <c r="HD5"/>
    </row>
    <row r="6" spans="1:212" ht="15" customHeight="1">
      <c r="A6" s="67" t="s">
        <v>537</v>
      </c>
      <c r="B6" s="20">
        <v>106.56078474</v>
      </c>
      <c r="C6" s="20">
        <v>109.17502045</v>
      </c>
      <c r="E6" s="142"/>
      <c r="F6" s="142"/>
      <c r="G6" s="171"/>
      <c r="GW6"/>
      <c r="GX6"/>
      <c r="GY6"/>
      <c r="GZ6"/>
      <c r="HA6"/>
      <c r="HB6"/>
      <c r="HC6"/>
      <c r="HD6"/>
    </row>
    <row r="7" spans="1:212" ht="15" customHeight="1">
      <c r="A7" s="67" t="s">
        <v>538</v>
      </c>
      <c r="B7" s="20">
        <v>102.60234155</v>
      </c>
      <c r="C7" s="20">
        <v>96.1404841</v>
      </c>
      <c r="E7" s="142"/>
      <c r="F7" s="142"/>
      <c r="G7" s="171"/>
      <c r="GW7"/>
      <c r="GX7"/>
      <c r="GY7"/>
      <c r="GZ7"/>
      <c r="HA7"/>
      <c r="HB7"/>
      <c r="HC7"/>
      <c r="HD7"/>
    </row>
    <row r="8" spans="1:212" ht="15" customHeight="1">
      <c r="A8" s="67" t="s">
        <v>539</v>
      </c>
      <c r="B8" s="20">
        <v>99.16606517</v>
      </c>
      <c r="C8" s="20">
        <v>100.03859772</v>
      </c>
      <c r="E8" s="142"/>
      <c r="F8" s="142"/>
      <c r="G8" s="171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5" customHeight="1">
      <c r="A9" s="67" t="s">
        <v>540</v>
      </c>
      <c r="B9" s="20">
        <v>104.15994221</v>
      </c>
      <c r="C9" s="20">
        <v>102.44094459</v>
      </c>
      <c r="E9" s="142"/>
      <c r="F9" s="142"/>
      <c r="G9" s="171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5" customHeight="1">
      <c r="A10" s="67" t="s">
        <v>541</v>
      </c>
      <c r="B10" s="20">
        <v>101.58716765</v>
      </c>
      <c r="C10" s="20">
        <v>101.01037704</v>
      </c>
      <c r="E10" s="142"/>
      <c r="F10" s="142"/>
      <c r="G10" s="171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5" customHeight="1">
      <c r="A11" s="67" t="s">
        <v>542</v>
      </c>
      <c r="B11" s="20">
        <v>103.57206522</v>
      </c>
      <c r="C11" s="20">
        <v>102.42569013</v>
      </c>
      <c r="E11" s="142"/>
      <c r="F11" s="142"/>
      <c r="G11" s="17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5" customHeight="1">
      <c r="A12" s="67" t="s">
        <v>543</v>
      </c>
      <c r="B12" s="20">
        <v>101.38253054</v>
      </c>
      <c r="C12" s="82">
        <v>100.9468918</v>
      </c>
      <c r="E12" s="142"/>
      <c r="F12" s="142"/>
      <c r="G12" s="171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5" customHeight="1">
      <c r="A13" s="67" t="s">
        <v>544</v>
      </c>
      <c r="B13" s="20">
        <v>100.49541422</v>
      </c>
      <c r="C13" s="20">
        <v>106.23209412</v>
      </c>
      <c r="E13" s="142"/>
      <c r="F13" s="142"/>
      <c r="G13" s="171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5" customHeight="1">
      <c r="A14" s="67" t="s">
        <v>545</v>
      </c>
      <c r="B14" s="20">
        <v>99.84509583</v>
      </c>
      <c r="C14" s="20">
        <v>99.54103638</v>
      </c>
      <c r="E14" s="142"/>
      <c r="F14" s="142"/>
      <c r="G14" s="171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5" ht="13.5" customHeight="1">
      <c r="A15" s="83" t="s">
        <v>193</v>
      </c>
      <c r="B15" s="15">
        <v>101.10280668</v>
      </c>
      <c r="C15" s="15">
        <v>100.91577099</v>
      </c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Z15"/>
      <c r="HA15"/>
      <c r="HB15"/>
      <c r="HC15"/>
      <c r="HD15"/>
      <c r="HE15"/>
      <c r="HF15"/>
      <c r="HG15"/>
    </row>
    <row r="16" spans="1:215" ht="14.25">
      <c r="A16" s="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Z16"/>
      <c r="HA16"/>
      <c r="HB16"/>
      <c r="HC16"/>
      <c r="HD16"/>
      <c r="HE16"/>
      <c r="HF16"/>
      <c r="HG16"/>
    </row>
    <row r="17" spans="197:215" ht="14.25">
      <c r="GO17"/>
      <c r="GP17"/>
      <c r="GQ17"/>
      <c r="GR17"/>
      <c r="GS17"/>
      <c r="GT17"/>
      <c r="GU17"/>
      <c r="GV17"/>
      <c r="GZ17"/>
      <c r="HA17"/>
      <c r="HB17"/>
      <c r="HC17"/>
      <c r="HD17"/>
      <c r="HE17"/>
      <c r="HF17"/>
      <c r="HG17"/>
    </row>
    <row r="18" spans="1:215" ht="14.25">
      <c r="A18" s="16"/>
      <c r="GO18"/>
      <c r="GP18"/>
      <c r="GQ18"/>
      <c r="GR18"/>
      <c r="GS18"/>
      <c r="GT18"/>
      <c r="GU18"/>
      <c r="GV18"/>
      <c r="GZ18"/>
      <c r="HA18"/>
      <c r="HB18"/>
      <c r="HC18"/>
      <c r="HD18"/>
      <c r="HE18"/>
      <c r="HF18"/>
      <c r="HG18"/>
    </row>
    <row r="19" spans="2:215" ht="15.75" customHeight="1">
      <c r="B19" s="84" t="s">
        <v>194</v>
      </c>
      <c r="GO19"/>
      <c r="GP19"/>
      <c r="GQ19"/>
      <c r="GR19"/>
      <c r="GS19"/>
      <c r="GT19"/>
      <c r="GU19"/>
      <c r="GV19"/>
      <c r="GZ19"/>
      <c r="HA19"/>
      <c r="HB19"/>
      <c r="HC19"/>
      <c r="HD19"/>
      <c r="HE19"/>
      <c r="HF19"/>
      <c r="HG19"/>
    </row>
    <row r="20" spans="197:215" ht="14.25">
      <c r="GO20"/>
      <c r="GP20"/>
      <c r="GQ20"/>
      <c r="GR20"/>
      <c r="GS20"/>
      <c r="GT20"/>
      <c r="GU20"/>
      <c r="GV20"/>
      <c r="GZ20"/>
      <c r="HA20"/>
      <c r="HB20"/>
      <c r="HC20"/>
      <c r="HD20"/>
      <c r="HE20"/>
      <c r="HF20"/>
      <c r="HG20"/>
    </row>
    <row r="21" spans="197:215" ht="14.25">
      <c r="GO21"/>
      <c r="GP21"/>
      <c r="GQ21"/>
      <c r="GR21"/>
      <c r="GS21"/>
      <c r="GT21"/>
      <c r="GU21"/>
      <c r="GV21"/>
      <c r="GZ21"/>
      <c r="HA21"/>
      <c r="HB21"/>
      <c r="HC21"/>
      <c r="HD21"/>
      <c r="HE21"/>
      <c r="HF21"/>
      <c r="HG21"/>
    </row>
    <row r="22" spans="197:215" ht="14.25">
      <c r="GO22"/>
      <c r="GP22"/>
      <c r="GQ22"/>
      <c r="GR22"/>
      <c r="GS22"/>
      <c r="GT22"/>
      <c r="GU22"/>
      <c r="GV22"/>
      <c r="GZ22"/>
      <c r="HA22"/>
      <c r="HB22"/>
      <c r="HC22"/>
      <c r="HD22"/>
      <c r="HE22"/>
      <c r="HF22"/>
      <c r="HG22"/>
    </row>
    <row r="23" spans="205:215" ht="14.25">
      <c r="GW23"/>
      <c r="GX23"/>
      <c r="GY23"/>
      <c r="GZ23"/>
      <c r="HA23"/>
      <c r="HB23"/>
      <c r="HC23"/>
      <c r="HD23"/>
      <c r="HE23"/>
      <c r="HF23"/>
      <c r="HG23"/>
    </row>
    <row r="24" spans="205:215" ht="14.25">
      <c r="GW24"/>
      <c r="GX24"/>
      <c r="GY24"/>
      <c r="GZ24"/>
      <c r="HA24"/>
      <c r="HB24"/>
      <c r="HC24"/>
      <c r="HD24"/>
      <c r="HE24"/>
      <c r="HF24"/>
      <c r="HG24"/>
    </row>
    <row r="25" spans="205:215" ht="14.25">
      <c r="GW25"/>
      <c r="GX25"/>
      <c r="GY25"/>
      <c r="GZ25"/>
      <c r="HA25"/>
      <c r="HB25"/>
      <c r="HC25"/>
      <c r="HD25"/>
      <c r="HE25"/>
      <c r="HF25"/>
      <c r="HG25"/>
    </row>
    <row r="26" spans="205:215" ht="14.25">
      <c r="GW26"/>
      <c r="GX26"/>
      <c r="GY26"/>
      <c r="GZ26"/>
      <c r="HA26"/>
      <c r="HB26"/>
      <c r="HC26"/>
      <c r="HD26"/>
      <c r="HE26"/>
      <c r="HF26"/>
      <c r="HG26"/>
    </row>
    <row r="27" spans="205:215" ht="14.25">
      <c r="GW27"/>
      <c r="GX27"/>
      <c r="GY27"/>
      <c r="GZ27"/>
      <c r="HA27"/>
      <c r="HB27"/>
      <c r="HC27"/>
      <c r="HD27"/>
      <c r="HE27"/>
      <c r="HF27"/>
      <c r="HG27"/>
    </row>
    <row r="28" spans="205:215" ht="14.25">
      <c r="GW28"/>
      <c r="GX28"/>
      <c r="GY28"/>
      <c r="GZ28"/>
      <c r="HA28"/>
      <c r="HB28"/>
      <c r="HC28"/>
      <c r="HD28"/>
      <c r="HE28"/>
      <c r="HF28"/>
      <c r="HG28"/>
    </row>
    <row r="29" spans="205:215" ht="14.25">
      <c r="GW29"/>
      <c r="GX29"/>
      <c r="GY29"/>
      <c r="GZ29"/>
      <c r="HA29"/>
      <c r="HB29"/>
      <c r="HC29"/>
      <c r="HD29"/>
      <c r="HE29"/>
      <c r="HF29"/>
      <c r="HG29"/>
    </row>
    <row r="30" spans="205:215" ht="14.25">
      <c r="GW30"/>
      <c r="GX30"/>
      <c r="GY30"/>
      <c r="GZ30"/>
      <c r="HA30"/>
      <c r="HB30"/>
      <c r="HC30"/>
      <c r="HD30"/>
      <c r="HE30"/>
      <c r="HF30"/>
      <c r="HG30"/>
    </row>
    <row r="31" spans="205:215" ht="14.25">
      <c r="GW31"/>
      <c r="GX31"/>
      <c r="GY31"/>
      <c r="GZ31"/>
      <c r="HA31"/>
      <c r="HB31"/>
      <c r="HC31"/>
      <c r="HD31"/>
      <c r="HE31"/>
      <c r="HF31"/>
      <c r="HG31"/>
    </row>
    <row r="32" spans="205:215" ht="14.25">
      <c r="GW32"/>
      <c r="GX32"/>
      <c r="GY32"/>
      <c r="GZ32"/>
      <c r="HA32"/>
      <c r="HB32"/>
      <c r="HC32"/>
      <c r="HD32"/>
      <c r="HE32"/>
      <c r="HF32"/>
      <c r="HG32"/>
    </row>
    <row r="33" spans="205:215" ht="14.25">
      <c r="GW33"/>
      <c r="GX33"/>
      <c r="GY33"/>
      <c r="GZ33"/>
      <c r="HA33"/>
      <c r="HB33"/>
      <c r="HC33"/>
      <c r="HD33"/>
      <c r="HE33"/>
      <c r="HF33"/>
      <c r="HG33"/>
    </row>
    <row r="34" spans="205:215" ht="14.25">
      <c r="GW34"/>
      <c r="GX34"/>
      <c r="GY34"/>
      <c r="GZ34"/>
      <c r="HA34"/>
      <c r="HB34"/>
      <c r="HC34"/>
      <c r="HD34"/>
      <c r="HE34"/>
      <c r="HF34"/>
      <c r="HG34"/>
    </row>
    <row r="35" spans="205:215" ht="14.25">
      <c r="GW35"/>
      <c r="GX35"/>
      <c r="GY35"/>
      <c r="GZ35"/>
      <c r="HA35"/>
      <c r="HB35"/>
      <c r="HC35"/>
      <c r="HD35"/>
      <c r="HE35"/>
      <c r="HF35"/>
      <c r="HG35"/>
    </row>
    <row r="36" spans="205:215" ht="14.25">
      <c r="GW36"/>
      <c r="GX36"/>
      <c r="GY36"/>
      <c r="GZ36"/>
      <c r="HA36"/>
      <c r="HB36"/>
      <c r="HC36"/>
      <c r="HD36"/>
      <c r="HE36"/>
      <c r="HF36"/>
      <c r="HG36"/>
    </row>
    <row r="37" spans="205:215" ht="14.25">
      <c r="GW37"/>
      <c r="GX37"/>
      <c r="GY37"/>
      <c r="GZ37"/>
      <c r="HA37"/>
      <c r="HB37"/>
      <c r="HC37"/>
      <c r="HD37"/>
      <c r="HE37"/>
      <c r="HF37"/>
      <c r="HG37"/>
    </row>
    <row r="38" spans="205:215" ht="14.25">
      <c r="GW38"/>
      <c r="GX38"/>
      <c r="GY38"/>
      <c r="GZ38"/>
      <c r="HA38"/>
      <c r="HB38"/>
      <c r="HC38"/>
      <c r="HD38"/>
      <c r="HE38"/>
      <c r="HF38"/>
      <c r="HG38"/>
    </row>
    <row r="39" spans="205:215" ht="14.25">
      <c r="GW39"/>
      <c r="GX39"/>
      <c r="GY39"/>
      <c r="GZ39"/>
      <c r="HA39"/>
      <c r="HB39"/>
      <c r="HC39"/>
      <c r="HD39"/>
      <c r="HE39"/>
      <c r="HF39"/>
      <c r="HG39"/>
    </row>
    <row r="40" spans="205:215" ht="14.25">
      <c r="GW40"/>
      <c r="GX40"/>
      <c r="GY40"/>
      <c r="GZ40"/>
      <c r="HA40"/>
      <c r="HB40"/>
      <c r="HC40"/>
      <c r="HD40"/>
      <c r="HE40"/>
      <c r="HF40"/>
      <c r="HG40"/>
    </row>
    <row r="41" spans="205:215" ht="14.25">
      <c r="GW41"/>
      <c r="GX41"/>
      <c r="GY41"/>
      <c r="GZ41"/>
      <c r="HA41"/>
      <c r="HB41"/>
      <c r="HC41"/>
      <c r="HD41"/>
      <c r="HE41"/>
      <c r="HF41"/>
      <c r="HG41"/>
    </row>
    <row r="42" spans="205:215" ht="14.25">
      <c r="GW42"/>
      <c r="GX42"/>
      <c r="GY42"/>
      <c r="GZ42"/>
      <c r="HA42"/>
      <c r="HB42"/>
      <c r="HC42"/>
      <c r="HD42"/>
      <c r="HE42"/>
      <c r="HF42"/>
      <c r="HG42"/>
    </row>
    <row r="43" spans="210:215" ht="14.25">
      <c r="HB43"/>
      <c r="HC43"/>
      <c r="HD43"/>
      <c r="HE43"/>
      <c r="HF43"/>
      <c r="HG43"/>
    </row>
    <row r="44" spans="213:215" ht="14.25">
      <c r="HE44"/>
      <c r="HF44"/>
      <c r="HG44"/>
    </row>
    <row r="45" spans="213:215" ht="14.25">
      <c r="HE45"/>
      <c r="HF45"/>
      <c r="HG45"/>
    </row>
    <row r="46" spans="213:215" ht="14.25">
      <c r="HE46"/>
      <c r="HF46"/>
      <c r="HG46"/>
    </row>
    <row r="47" spans="213:215" ht="14.25">
      <c r="HE47"/>
      <c r="HF47"/>
      <c r="HG47"/>
    </row>
    <row r="48" spans="213:215" ht="14.25">
      <c r="HE48"/>
      <c r="HF48"/>
      <c r="HG48"/>
    </row>
    <row r="49" spans="213:215" ht="14.25">
      <c r="HE49"/>
      <c r="HF49"/>
      <c r="HG49"/>
    </row>
    <row r="50" spans="213:215" ht="14.25">
      <c r="HE50"/>
      <c r="HF50"/>
      <c r="HG50"/>
    </row>
    <row r="51" spans="213:215" ht="14.25">
      <c r="HE51"/>
      <c r="HF51"/>
      <c r="HG51"/>
    </row>
    <row r="52" spans="213:215" ht="14.25">
      <c r="HE52"/>
      <c r="HF52"/>
      <c r="HG52"/>
    </row>
    <row r="53" spans="213:215" ht="14.25">
      <c r="HE53"/>
      <c r="HF53"/>
      <c r="HG53"/>
    </row>
    <row r="54" spans="213:215" ht="14.25">
      <c r="HE54"/>
      <c r="HF54"/>
      <c r="HG54"/>
    </row>
    <row r="55" spans="213:215" ht="14.25">
      <c r="HE55"/>
      <c r="HF55"/>
      <c r="HG55"/>
    </row>
    <row r="56" spans="213:215" ht="14.25">
      <c r="HE56"/>
      <c r="HF56"/>
      <c r="HG56"/>
    </row>
    <row r="57" spans="213:215" ht="14.25">
      <c r="HE57"/>
      <c r="HF57"/>
      <c r="HG57"/>
    </row>
    <row r="58" spans="213:215" ht="14.25">
      <c r="HE58"/>
      <c r="HF58"/>
      <c r="HG58"/>
    </row>
    <row r="59" spans="213:215" ht="14.25">
      <c r="HE59"/>
      <c r="HF59"/>
      <c r="HG59"/>
    </row>
    <row r="60" spans="213:215" ht="14.25">
      <c r="HE60"/>
      <c r="HF60"/>
      <c r="HG60"/>
    </row>
    <row r="61" spans="213:215" ht="14.25">
      <c r="HE61"/>
      <c r="HF61"/>
      <c r="HG61"/>
    </row>
    <row r="62" spans="213:215" ht="14.25">
      <c r="HE62"/>
      <c r="HF62"/>
      <c r="HG62"/>
    </row>
    <row r="63" spans="213:215" ht="14.25">
      <c r="HE63"/>
      <c r="HF63"/>
      <c r="HG63"/>
    </row>
    <row r="64" spans="213:215" ht="14.25">
      <c r="HE64"/>
      <c r="HF64"/>
      <c r="HG64"/>
    </row>
    <row r="65" spans="213:215" ht="14.25">
      <c r="HE65"/>
      <c r="HF65"/>
      <c r="HG65"/>
    </row>
    <row r="66" spans="213:215" ht="14.25">
      <c r="HE66"/>
      <c r="HF66"/>
      <c r="HG66"/>
    </row>
    <row r="67" spans="213:215" ht="14.25">
      <c r="HE67"/>
      <c r="HF67"/>
      <c r="HG67"/>
    </row>
    <row r="68" spans="213:215" ht="14.25">
      <c r="HE68"/>
      <c r="HF68"/>
      <c r="HG68"/>
    </row>
    <row r="69" spans="213:215" ht="14.25">
      <c r="HE69"/>
      <c r="HF69"/>
      <c r="HG69"/>
    </row>
    <row r="70" spans="213:215" ht="14.25">
      <c r="HE70"/>
      <c r="HF70"/>
      <c r="HG70"/>
    </row>
    <row r="71" spans="213:215" ht="14.25">
      <c r="HE71"/>
      <c r="HF71"/>
      <c r="HG71"/>
    </row>
    <row r="72" spans="213:215" ht="14.25">
      <c r="HE72"/>
      <c r="HF72"/>
      <c r="HG72"/>
    </row>
    <row r="73" spans="213:215" ht="14.25">
      <c r="HE73"/>
      <c r="HF73"/>
      <c r="HG73"/>
    </row>
    <row r="74" spans="213:215" ht="14.25">
      <c r="HE74"/>
      <c r="HF74"/>
      <c r="HG74"/>
    </row>
    <row r="75" spans="213:215" ht="14.25">
      <c r="HE75"/>
      <c r="HF75"/>
      <c r="HG75"/>
    </row>
    <row r="76" spans="213:215" ht="14.25">
      <c r="HE76"/>
      <c r="HF76"/>
      <c r="HG76"/>
    </row>
    <row r="77" spans="213:215" ht="14.25">
      <c r="HE77"/>
      <c r="HF77"/>
      <c r="HG77"/>
    </row>
    <row r="78" spans="213:215" ht="14.25">
      <c r="HE78"/>
      <c r="HF78"/>
      <c r="HG78"/>
    </row>
    <row r="79" spans="213:215" ht="14.25">
      <c r="HE79"/>
      <c r="HF79"/>
      <c r="HG79"/>
    </row>
    <row r="80" spans="213:215" ht="14.25">
      <c r="HE80"/>
      <c r="HF80"/>
      <c r="HG80"/>
    </row>
    <row r="81" spans="213:215" ht="14.25">
      <c r="HE81"/>
      <c r="HF81"/>
      <c r="HG81"/>
    </row>
    <row r="82" spans="213:215" ht="14.25">
      <c r="HE82"/>
      <c r="HF82"/>
      <c r="HG82"/>
    </row>
    <row r="83" spans="213:215" ht="14.25">
      <c r="HE83"/>
      <c r="HF83"/>
      <c r="HG83"/>
    </row>
    <row r="84" spans="213:215" ht="14.25">
      <c r="HE84"/>
      <c r="HF84"/>
      <c r="HG84"/>
    </row>
    <row r="85" spans="213:215" ht="14.25">
      <c r="HE85"/>
      <c r="HF85"/>
      <c r="HG85"/>
    </row>
    <row r="86" spans="213:215" ht="14.25">
      <c r="HE86"/>
      <c r="HF86"/>
      <c r="HG86"/>
    </row>
    <row r="87" spans="213:215" ht="14.25">
      <c r="HE87"/>
      <c r="HF87"/>
      <c r="HG87"/>
    </row>
    <row r="88" spans="213:215" ht="14.25">
      <c r="HE88"/>
      <c r="HF88"/>
      <c r="HG88"/>
    </row>
    <row r="89" spans="213:215" ht="14.25">
      <c r="HE89"/>
      <c r="HF89"/>
      <c r="HG89"/>
    </row>
    <row r="90" spans="213:215" ht="14.25">
      <c r="HE90"/>
      <c r="HF90"/>
      <c r="HG90"/>
    </row>
    <row r="91" spans="213:215" ht="14.25">
      <c r="HE91"/>
      <c r="HF91"/>
      <c r="HG91"/>
    </row>
    <row r="92" spans="213:215" ht="14.25">
      <c r="HE92"/>
      <c r="HF92"/>
      <c r="HG92"/>
    </row>
    <row r="93" spans="213:215" ht="14.25">
      <c r="HE93"/>
      <c r="HF93"/>
      <c r="HG93"/>
    </row>
    <row r="94" spans="213:215" ht="14.25">
      <c r="HE94"/>
      <c r="HF94"/>
      <c r="HG94"/>
    </row>
    <row r="95" spans="213:215" ht="14.25">
      <c r="HE95"/>
      <c r="HF95"/>
      <c r="HG95"/>
    </row>
    <row r="96" spans="213:215" ht="14.25">
      <c r="HE96"/>
      <c r="HF96"/>
      <c r="HG96"/>
    </row>
    <row r="97" spans="213:215" ht="14.25">
      <c r="HE97"/>
      <c r="HF97"/>
      <c r="HG97"/>
    </row>
    <row r="98" spans="213:215" ht="14.25">
      <c r="HE98"/>
      <c r="HF98"/>
      <c r="HG98"/>
    </row>
    <row r="99" spans="213:215" ht="14.25">
      <c r="HE99"/>
      <c r="HF99"/>
      <c r="HG99"/>
    </row>
    <row r="100" spans="213:215" ht="14.25">
      <c r="HE100"/>
      <c r="HF100"/>
      <c r="HG100"/>
    </row>
    <row r="101" spans="213:215" ht="14.25">
      <c r="HE101"/>
      <c r="HF101"/>
      <c r="HG101"/>
    </row>
    <row r="102" spans="213:215" ht="14.25">
      <c r="HE102"/>
      <c r="HF102"/>
      <c r="HG102"/>
    </row>
    <row r="103" spans="213:215" ht="14.25">
      <c r="HE103"/>
      <c r="HF103"/>
      <c r="HG103"/>
    </row>
    <row r="104" spans="213:215" ht="14.25">
      <c r="HE104"/>
      <c r="HF104"/>
      <c r="HG104"/>
    </row>
    <row r="105" spans="213:215" ht="14.25">
      <c r="HE105"/>
      <c r="HF105"/>
      <c r="HG105"/>
    </row>
    <row r="106" spans="213:215" ht="14.25">
      <c r="HE106"/>
      <c r="HF106"/>
      <c r="HG106"/>
    </row>
    <row r="107" spans="213:215" ht="14.25">
      <c r="HE107"/>
      <c r="HF107"/>
      <c r="HG107"/>
    </row>
    <row r="108" spans="213:215" ht="14.25">
      <c r="HE108"/>
      <c r="HF108"/>
      <c r="HG108"/>
    </row>
    <row r="109" spans="213:215" ht="14.25">
      <c r="HE109"/>
      <c r="HF109"/>
      <c r="HG109"/>
    </row>
    <row r="110" spans="213:215" ht="14.25">
      <c r="HE110"/>
      <c r="HF110"/>
      <c r="HG110"/>
    </row>
    <row r="111" spans="213:215" ht="14.25">
      <c r="HE111"/>
      <c r="HF111"/>
      <c r="HG111"/>
    </row>
    <row r="112" spans="213:215" ht="14.25">
      <c r="HE112"/>
      <c r="HF112"/>
      <c r="HG112"/>
    </row>
    <row r="113" spans="213:215" ht="14.25">
      <c r="HE113"/>
      <c r="HF113"/>
      <c r="HG113"/>
    </row>
    <row r="114" spans="213:215" ht="14.25">
      <c r="HE114"/>
      <c r="HF114"/>
      <c r="HG114"/>
    </row>
    <row r="115" spans="213:215" ht="14.25">
      <c r="HE115"/>
      <c r="HF115"/>
      <c r="HG115"/>
    </row>
    <row r="116" spans="213:215" ht="14.25">
      <c r="HE116"/>
      <c r="HF116"/>
      <c r="HG116"/>
    </row>
    <row r="117" spans="213:215" ht="14.25">
      <c r="HE117"/>
      <c r="HF117"/>
      <c r="HG117"/>
    </row>
    <row r="118" spans="213:215" ht="14.25">
      <c r="HE118"/>
      <c r="HF118"/>
      <c r="HG118"/>
    </row>
    <row r="119" spans="213:215" ht="14.25">
      <c r="HE119"/>
      <c r="HF119"/>
      <c r="HG119"/>
    </row>
    <row r="120" spans="213:215" ht="14.25">
      <c r="HE120"/>
      <c r="HF120"/>
      <c r="HG120"/>
    </row>
    <row r="121" spans="213:215" ht="14.25">
      <c r="HE121"/>
      <c r="HF121"/>
      <c r="HG121"/>
    </row>
  </sheetData>
  <sheetProtection/>
  <mergeCells count="1">
    <mergeCell ref="A1:C1"/>
  </mergeCells>
  <printOptions/>
  <pageMargins left="0.48" right="0.33" top="0.8297573863052008" bottom="0.9998749560258521" header="0.49993747801292604" footer="0.49993747801292604"/>
  <pageSetup firstPageNumber="1" useFirstPageNumber="1" horizontalDpi="180" verticalDpi="18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5"/>
  <dimension ref="A1:HX17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36.25390625" style="0" customWidth="1"/>
    <col min="2" max="232" width="8.00390625" style="1" customWidth="1"/>
  </cols>
  <sheetData>
    <row r="1" spans="1:3" ht="17.25" customHeight="1">
      <c r="A1" s="83" t="s">
        <v>195</v>
      </c>
      <c r="B1" s="17"/>
      <c r="C1" s="4"/>
    </row>
    <row r="2" spans="1:2" ht="14.25">
      <c r="A2" s="178" t="s">
        <v>337</v>
      </c>
      <c r="B2" s="377" t="s">
        <v>633</v>
      </c>
    </row>
    <row r="3" spans="1:2" ht="14.25">
      <c r="A3" s="16" t="s">
        <v>196</v>
      </c>
      <c r="B3" s="158">
        <v>104.2671</v>
      </c>
    </row>
    <row r="4" spans="1:2" ht="14.25">
      <c r="A4" s="4" t="s">
        <v>197</v>
      </c>
      <c r="B4" s="85">
        <v>109.1611</v>
      </c>
    </row>
    <row r="5" spans="1:2" ht="14.25">
      <c r="A5" s="4" t="s">
        <v>198</v>
      </c>
      <c r="B5" s="85">
        <v>100.5592</v>
      </c>
    </row>
    <row r="6" spans="1:2" ht="14.25">
      <c r="A6" s="329" t="s">
        <v>573</v>
      </c>
      <c r="B6" s="85">
        <v>107.3673</v>
      </c>
    </row>
    <row r="7" spans="1:2" ht="14.25">
      <c r="A7" s="4" t="s">
        <v>199</v>
      </c>
      <c r="B7" s="85">
        <v>103.1444</v>
      </c>
    </row>
    <row r="8" spans="1:2" ht="14.25">
      <c r="A8" s="4" t="s">
        <v>200</v>
      </c>
      <c r="B8" s="85">
        <v>102.03540000000001</v>
      </c>
    </row>
    <row r="9" spans="1:2" ht="14.25">
      <c r="A9" s="4" t="s">
        <v>201</v>
      </c>
      <c r="B9" s="85">
        <v>114.0933</v>
      </c>
    </row>
    <row r="10" spans="1:2" ht="14.25">
      <c r="A10" s="4" t="s">
        <v>356</v>
      </c>
      <c r="B10" s="85">
        <v>106.256</v>
      </c>
    </row>
    <row r="11" spans="1:2" ht="14.25">
      <c r="A11" s="4" t="s">
        <v>202</v>
      </c>
      <c r="B11" s="85">
        <v>104.09320000000001</v>
      </c>
    </row>
    <row r="12" spans="1:2" ht="14.25">
      <c r="A12" s="4" t="s">
        <v>203</v>
      </c>
      <c r="B12" s="85">
        <v>101.6768</v>
      </c>
    </row>
    <row r="13" spans="1:2" ht="14.25">
      <c r="A13" s="4" t="s">
        <v>204</v>
      </c>
      <c r="B13" s="85">
        <v>101.2959</v>
      </c>
    </row>
    <row r="14" spans="1:2" ht="14.25">
      <c r="A14" s="4" t="s">
        <v>205</v>
      </c>
      <c r="B14" s="85">
        <v>98.68730000000001</v>
      </c>
    </row>
    <row r="15" spans="1:2" ht="14.25">
      <c r="A15" s="4" t="s">
        <v>206</v>
      </c>
      <c r="B15" s="85">
        <v>99.4646</v>
      </c>
    </row>
    <row r="16" spans="1:232" ht="14.25">
      <c r="A16" s="83" t="s">
        <v>376</v>
      </c>
      <c r="B16" s="159">
        <v>104.9248</v>
      </c>
      <c r="HS16"/>
      <c r="HT16"/>
      <c r="HU16"/>
      <c r="HV16"/>
      <c r="HW16"/>
      <c r="HX16"/>
    </row>
    <row r="17" spans="1:232" ht="14.25">
      <c r="A17" s="443" t="s">
        <v>370</v>
      </c>
      <c r="B17" s="443"/>
      <c r="C17" s="200"/>
      <c r="D17" s="200"/>
      <c r="HS17"/>
      <c r="HT17"/>
      <c r="HU17"/>
      <c r="HV17"/>
      <c r="HW17"/>
      <c r="HX17"/>
    </row>
  </sheetData>
  <sheetProtection/>
  <mergeCells count="1">
    <mergeCell ref="A17:B17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/>
  <dimension ref="A1:C26"/>
  <sheetViews>
    <sheetView zoomScalePageLayoutView="0" workbookViewId="0" topLeftCell="A1">
      <selection activeCell="B18" sqref="B18:B26"/>
    </sheetView>
  </sheetViews>
  <sheetFormatPr defaultColWidth="7.875" defaultRowHeight="14.25"/>
  <cols>
    <col min="1" max="1" width="12.875" style="0" customWidth="1"/>
    <col min="2" max="2" width="13.125" style="0" customWidth="1"/>
    <col min="3" max="3" width="14.25390625" style="0" customWidth="1"/>
    <col min="4" max="16384" width="7.875" style="1" customWidth="1"/>
  </cols>
  <sheetData>
    <row r="1" spans="1:3" ht="14.25">
      <c r="A1" s="444" t="s">
        <v>207</v>
      </c>
      <c r="B1" s="444"/>
      <c r="C1" s="70"/>
    </row>
    <row r="2" spans="1:3" ht="14.25">
      <c r="A2" s="440" t="s">
        <v>208</v>
      </c>
      <c r="B2" s="440"/>
      <c r="C2" s="440"/>
    </row>
    <row r="3" spans="1:3" ht="17.25" customHeight="1">
      <c r="A3" s="6"/>
      <c r="B3" s="195" t="s">
        <v>35</v>
      </c>
      <c r="C3" s="73"/>
    </row>
    <row r="4" spans="1:2" ht="14.25" customHeight="1">
      <c r="A4" s="54"/>
      <c r="B4" s="366" t="s">
        <v>620</v>
      </c>
    </row>
    <row r="5" spans="1:2" ht="15" customHeight="1">
      <c r="A5" s="24" t="s">
        <v>209</v>
      </c>
      <c r="B5" s="87">
        <v>8.2</v>
      </c>
    </row>
    <row r="6" spans="1:2" ht="12" customHeight="1">
      <c r="A6" s="25" t="s">
        <v>210</v>
      </c>
      <c r="B6" s="88">
        <v>-0.5180662194124612</v>
      </c>
    </row>
    <row r="7" spans="1:2" ht="13.5" customHeight="1">
      <c r="A7" s="25" t="s">
        <v>211</v>
      </c>
      <c r="B7" s="88">
        <v>5.369254237722128</v>
      </c>
    </row>
    <row r="8" spans="1:2" ht="13.5" customHeight="1">
      <c r="A8" s="25" t="s">
        <v>212</v>
      </c>
      <c r="B8" s="88">
        <v>0.9770894805643555</v>
      </c>
    </row>
    <row r="9" spans="1:2" ht="12.75" customHeight="1">
      <c r="A9" s="25" t="s">
        <v>213</v>
      </c>
      <c r="B9" s="88">
        <v>14.6</v>
      </c>
    </row>
    <row r="10" spans="1:2" ht="12" customHeight="1">
      <c r="A10" s="25" t="s">
        <v>214</v>
      </c>
      <c r="B10" s="88">
        <v>11.308421323718775</v>
      </c>
    </row>
    <row r="11" spans="1:2" ht="15.75" customHeight="1">
      <c r="A11" s="25" t="s">
        <v>215</v>
      </c>
      <c r="B11" s="88">
        <v>6.514398225523258</v>
      </c>
    </row>
    <row r="12" spans="1:2" ht="12" customHeight="1">
      <c r="A12" s="25" t="s">
        <v>217</v>
      </c>
      <c r="B12" s="88" t="s">
        <v>216</v>
      </c>
    </row>
    <row r="13" spans="1:2" ht="13.5" customHeight="1">
      <c r="A13" s="27" t="s">
        <v>218</v>
      </c>
      <c r="B13" s="89">
        <v>7.28223492550845</v>
      </c>
    </row>
    <row r="14" spans="1:2" ht="14.25">
      <c r="A14" s="4"/>
      <c r="B14" s="4"/>
    </row>
    <row r="15" spans="1:2" ht="14.25">
      <c r="A15" s="440" t="s">
        <v>219</v>
      </c>
      <c r="B15" s="440"/>
    </row>
    <row r="16" spans="1:2" ht="17.25" customHeight="1">
      <c r="A16" s="6"/>
      <c r="B16" s="195" t="s">
        <v>35</v>
      </c>
    </row>
    <row r="17" spans="1:2" ht="14.25">
      <c r="A17" s="54"/>
      <c r="B17" s="366" t="s">
        <v>620</v>
      </c>
    </row>
    <row r="18" spans="1:2" ht="14.25">
      <c r="A18" s="24" t="s">
        <v>357</v>
      </c>
      <c r="B18" s="87">
        <v>10.700007770463671</v>
      </c>
    </row>
    <row r="19" spans="1:2" ht="14.25">
      <c r="A19" s="25" t="s">
        <v>210</v>
      </c>
      <c r="B19" s="88">
        <v>1.8663336042361145</v>
      </c>
    </row>
    <row r="20" spans="1:2" ht="14.25">
      <c r="A20" s="25" t="s">
        <v>211</v>
      </c>
      <c r="B20" s="88">
        <v>0.8914512052877077</v>
      </c>
    </row>
    <row r="21" spans="1:2" ht="14.25">
      <c r="A21" s="25" t="s">
        <v>212</v>
      </c>
      <c r="B21" s="88">
        <v>5.443608588023396</v>
      </c>
    </row>
    <row r="22" spans="1:2" ht="14.25">
      <c r="A22" s="25" t="s">
        <v>213</v>
      </c>
      <c r="B22" s="88">
        <v>12.22513063746673</v>
      </c>
    </row>
    <row r="23" spans="1:2" ht="14.25">
      <c r="A23" s="25" t="s">
        <v>214</v>
      </c>
      <c r="B23" s="88">
        <v>11.775762252918188</v>
      </c>
    </row>
    <row r="24" spans="1:2" ht="14.25">
      <c r="A24" s="25" t="s">
        <v>215</v>
      </c>
      <c r="B24" s="88">
        <v>11.4</v>
      </c>
    </row>
    <row r="25" spans="1:2" ht="14.25">
      <c r="A25" s="25" t="s">
        <v>217</v>
      </c>
      <c r="B25" s="88">
        <v>0.4339142632967974</v>
      </c>
    </row>
    <row r="26" spans="1:2" ht="14.25">
      <c r="A26" s="27" t="s">
        <v>218</v>
      </c>
      <c r="B26" s="89">
        <v>4.799136417747829</v>
      </c>
    </row>
  </sheetData>
  <sheetProtection/>
  <mergeCells count="3">
    <mergeCell ref="A1:B1"/>
    <mergeCell ref="A2:C2"/>
    <mergeCell ref="A15:B15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C27"/>
  <sheetViews>
    <sheetView zoomScalePageLayoutView="0" workbookViewId="0" topLeftCell="A1">
      <selection activeCell="D23" sqref="D23"/>
    </sheetView>
  </sheetViews>
  <sheetFormatPr defaultColWidth="7.875" defaultRowHeight="14.25"/>
  <cols>
    <col min="1" max="1" width="13.875" style="0" customWidth="1"/>
    <col min="2" max="2" width="10.125" style="0" customWidth="1"/>
    <col min="3" max="3" width="10.00390625" style="0" customWidth="1"/>
    <col min="4" max="4" width="11.125" style="0" customWidth="1"/>
    <col min="5" max="16384" width="7.875" style="1" customWidth="1"/>
  </cols>
  <sheetData>
    <row r="1" spans="1:3" ht="13.5" customHeight="1">
      <c r="A1" s="444" t="s">
        <v>221</v>
      </c>
      <c r="B1" s="444"/>
      <c r="C1" s="444"/>
    </row>
    <row r="2" spans="1:3" ht="13.5" customHeight="1">
      <c r="A2" s="440" t="s">
        <v>222</v>
      </c>
      <c r="B2" s="440"/>
      <c r="C2" s="440"/>
    </row>
    <row r="3" spans="1:3" ht="17.25" customHeight="1">
      <c r="A3" s="6"/>
      <c r="B3" s="378" t="s">
        <v>620</v>
      </c>
      <c r="C3" s="6" t="s">
        <v>21</v>
      </c>
    </row>
    <row r="4" spans="1:3" ht="16.5" customHeight="1">
      <c r="A4" s="54"/>
      <c r="B4" s="7" t="s">
        <v>223</v>
      </c>
      <c r="C4" s="7" t="s">
        <v>224</v>
      </c>
    </row>
    <row r="5" spans="1:3" ht="14.25">
      <c r="A5" s="24" t="s">
        <v>225</v>
      </c>
      <c r="B5" s="167">
        <v>749959</v>
      </c>
      <c r="C5" s="88">
        <v>16.23216707350149</v>
      </c>
    </row>
    <row r="6" spans="1:3" ht="14.25">
      <c r="A6" s="25" t="s">
        <v>226</v>
      </c>
      <c r="B6" s="168">
        <v>100364</v>
      </c>
      <c r="C6" s="88">
        <v>13.57376455544365</v>
      </c>
    </row>
    <row r="7" spans="1:3" ht="14.25">
      <c r="A7" s="25" t="s">
        <v>227</v>
      </c>
      <c r="B7" s="168">
        <v>92882</v>
      </c>
      <c r="C7" s="88">
        <v>33.67009181705667</v>
      </c>
    </row>
    <row r="8" spans="1:3" ht="14.25">
      <c r="A8" s="25" t="s">
        <v>228</v>
      </c>
      <c r="B8" s="168">
        <v>69973</v>
      </c>
      <c r="C8" s="88">
        <v>37.62563184705859</v>
      </c>
    </row>
    <row r="9" spans="1:3" ht="14.25">
      <c r="A9" s="25" t="s">
        <v>213</v>
      </c>
      <c r="B9" s="168">
        <v>186673</v>
      </c>
      <c r="C9" s="88">
        <v>39.62497008137865</v>
      </c>
    </row>
    <row r="10" spans="1:3" ht="14.25">
      <c r="A10" s="25" t="s">
        <v>214</v>
      </c>
      <c r="B10" s="168">
        <v>30850</v>
      </c>
      <c r="C10" s="88">
        <v>11.913226438366104</v>
      </c>
    </row>
    <row r="11" spans="1:3" ht="14.25">
      <c r="A11" s="25" t="s">
        <v>215</v>
      </c>
      <c r="B11" s="168">
        <v>30804</v>
      </c>
      <c r="C11" s="88">
        <v>17.666832193743076</v>
      </c>
    </row>
    <row r="12" spans="1:3" ht="14.25">
      <c r="A12" s="25" t="s">
        <v>217</v>
      </c>
      <c r="B12" s="168">
        <v>16361</v>
      </c>
      <c r="C12" s="88">
        <v>20.389992641648274</v>
      </c>
    </row>
    <row r="13" spans="1:3" ht="14.25">
      <c r="A13" s="27" t="s">
        <v>218</v>
      </c>
      <c r="B13" s="169">
        <v>16086</v>
      </c>
      <c r="C13" s="89">
        <v>27.656535195619398</v>
      </c>
    </row>
    <row r="16" spans="1:3" ht="14.25">
      <c r="A16" s="440" t="s">
        <v>229</v>
      </c>
      <c r="B16" s="440"/>
      <c r="C16" s="440"/>
    </row>
    <row r="17" spans="1:3" ht="23.25" customHeight="1">
      <c r="A17" s="6"/>
      <c r="B17" s="378" t="s">
        <v>620</v>
      </c>
      <c r="C17" s="6" t="s">
        <v>21</v>
      </c>
    </row>
    <row r="18" spans="1:3" ht="14.25">
      <c r="A18" s="54"/>
      <c r="B18" s="7" t="s">
        <v>223</v>
      </c>
      <c r="C18" s="90" t="s">
        <v>230</v>
      </c>
    </row>
    <row r="19" spans="1:3" ht="14.25">
      <c r="A19" s="24" t="s">
        <v>357</v>
      </c>
      <c r="B19" s="94">
        <v>1678689.7</v>
      </c>
      <c r="C19" s="87">
        <v>36.69603962589011</v>
      </c>
    </row>
    <row r="20" spans="1:3" ht="14.25">
      <c r="A20" s="25" t="s">
        <v>210</v>
      </c>
      <c r="B20" s="95">
        <v>14613.3</v>
      </c>
      <c r="C20" s="88">
        <v>-4.706848993485524</v>
      </c>
    </row>
    <row r="21" spans="1:3" ht="14.25">
      <c r="A21" s="25" t="s">
        <v>211</v>
      </c>
      <c r="B21" s="95">
        <v>5949.300000000047</v>
      </c>
      <c r="C21" s="88">
        <v>12.740193291643864</v>
      </c>
    </row>
    <row r="22" spans="1:3" ht="14.25">
      <c r="A22" s="25" t="s">
        <v>212</v>
      </c>
      <c r="B22" s="95">
        <v>8432.1</v>
      </c>
      <c r="C22" s="88">
        <v>3.8372021427252045</v>
      </c>
    </row>
    <row r="23" spans="1:3" ht="14.25">
      <c r="A23" s="25" t="s">
        <v>213</v>
      </c>
      <c r="B23" s="95">
        <v>1409620.3</v>
      </c>
      <c r="C23" s="88">
        <v>46.196356635150984</v>
      </c>
    </row>
    <row r="24" spans="1:3" ht="14.25">
      <c r="A24" s="25" t="s">
        <v>214</v>
      </c>
      <c r="B24" s="95">
        <v>6772.6</v>
      </c>
      <c r="C24" s="88">
        <v>-75.56738036400368</v>
      </c>
    </row>
    <row r="25" spans="1:3" ht="14.25">
      <c r="A25" s="25" t="s">
        <v>215</v>
      </c>
      <c r="B25" s="95">
        <v>103460.1</v>
      </c>
      <c r="C25" s="88">
        <v>12.630227894733403</v>
      </c>
    </row>
    <row r="26" spans="1:3" ht="14.25">
      <c r="A26" s="25" t="s">
        <v>217</v>
      </c>
      <c r="B26" s="95">
        <v>122608.8</v>
      </c>
      <c r="C26" s="88">
        <v>14.693031074342144</v>
      </c>
    </row>
    <row r="27" spans="1:3" ht="14.25">
      <c r="A27" s="27" t="s">
        <v>218</v>
      </c>
      <c r="B27" s="96">
        <v>7233.2</v>
      </c>
      <c r="C27" s="89">
        <v>-16.253328702095637</v>
      </c>
    </row>
  </sheetData>
  <sheetProtection/>
  <mergeCells count="3">
    <mergeCell ref="A1:C1"/>
    <mergeCell ref="A2:C2"/>
    <mergeCell ref="A16:C16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8"/>
  <dimension ref="A1:B25"/>
  <sheetViews>
    <sheetView zoomScaleSheetLayoutView="100" zoomScalePageLayoutView="0" workbookViewId="0" topLeftCell="A1">
      <selection activeCell="B24" sqref="B24"/>
    </sheetView>
  </sheetViews>
  <sheetFormatPr defaultColWidth="9.00390625" defaultRowHeight="14.25"/>
  <cols>
    <col min="1" max="1" width="13.375" style="0" customWidth="1"/>
    <col min="2" max="2" width="12.875" style="0" customWidth="1"/>
    <col min="3" max="237" width="7.875" style="1" customWidth="1"/>
  </cols>
  <sheetData>
    <row r="1" spans="1:2" ht="14.25">
      <c r="A1" s="444" t="s">
        <v>231</v>
      </c>
      <c r="B1" s="444"/>
    </row>
    <row r="2" spans="1:2" ht="14.25">
      <c r="A2" s="73" t="s">
        <v>232</v>
      </c>
      <c r="B2" s="73"/>
    </row>
    <row r="3" spans="1:2" ht="14.25">
      <c r="A3" s="6"/>
      <c r="B3" s="378" t="s">
        <v>627</v>
      </c>
    </row>
    <row r="4" spans="1:2" ht="14.25">
      <c r="A4" s="54"/>
      <c r="B4" s="90" t="s">
        <v>233</v>
      </c>
    </row>
    <row r="5" spans="1:2" ht="14.25">
      <c r="A5" s="97" t="s">
        <v>348</v>
      </c>
      <c r="B5" s="98">
        <v>8.2</v>
      </c>
    </row>
    <row r="6" spans="1:2" ht="14.25">
      <c r="A6" s="25" t="s">
        <v>213</v>
      </c>
      <c r="B6" s="10">
        <v>14.6</v>
      </c>
    </row>
    <row r="7" spans="1:2" ht="17.25" customHeight="1">
      <c r="A7" s="25" t="s">
        <v>214</v>
      </c>
      <c r="B7" s="10">
        <v>11.3</v>
      </c>
    </row>
    <row r="8" spans="1:2" ht="14.25">
      <c r="A8" s="25" t="s">
        <v>235</v>
      </c>
      <c r="B8" s="10">
        <v>-1.8</v>
      </c>
    </row>
    <row r="9" spans="1:2" ht="14.25">
      <c r="A9" s="25" t="s">
        <v>236</v>
      </c>
      <c r="B9" s="10">
        <v>7.3</v>
      </c>
    </row>
    <row r="10" spans="1:2" ht="14.25">
      <c r="A10" s="25" t="s">
        <v>237</v>
      </c>
      <c r="B10" s="10">
        <v>12.4</v>
      </c>
    </row>
    <row r="11" spans="1:2" ht="14.25">
      <c r="A11" s="25" t="s">
        <v>238</v>
      </c>
      <c r="B11" s="10">
        <v>-0.5</v>
      </c>
    </row>
    <row r="12" spans="1:2" ht="14.25">
      <c r="A12" s="27" t="s">
        <v>239</v>
      </c>
      <c r="B12" s="28">
        <v>1.5</v>
      </c>
    </row>
    <row r="13" spans="1:2" ht="14.25">
      <c r="A13" s="4"/>
      <c r="B13" s="4"/>
    </row>
    <row r="14" spans="1:2" ht="14.25">
      <c r="A14" s="440" t="s">
        <v>219</v>
      </c>
      <c r="B14" s="440"/>
    </row>
    <row r="15" spans="1:2" ht="14.25">
      <c r="A15" s="6"/>
      <c r="B15" s="378" t="s">
        <v>627</v>
      </c>
    </row>
    <row r="16" spans="1:2" ht="14.25">
      <c r="A16" s="54"/>
      <c r="B16" s="90" t="s">
        <v>220</v>
      </c>
    </row>
    <row r="17" spans="1:2" ht="14.25">
      <c r="A17" s="97" t="s">
        <v>348</v>
      </c>
      <c r="B17" s="99">
        <v>10.700007770463671</v>
      </c>
    </row>
    <row r="18" spans="1:2" ht="14.25">
      <c r="A18" s="25" t="s">
        <v>213</v>
      </c>
      <c r="B18" s="88">
        <v>12.22513063746673</v>
      </c>
    </row>
    <row r="19" spans="1:2" ht="14.25">
      <c r="A19" s="25" t="s">
        <v>214</v>
      </c>
      <c r="B19" s="10">
        <v>11.775762252918188</v>
      </c>
    </row>
    <row r="20" spans="1:2" ht="14.25">
      <c r="A20" s="25" t="s">
        <v>235</v>
      </c>
      <c r="B20" s="10">
        <v>-16.8</v>
      </c>
    </row>
    <row r="21" spans="1:2" ht="14.25">
      <c r="A21" s="25" t="s">
        <v>236</v>
      </c>
      <c r="B21" s="10">
        <v>-28.2</v>
      </c>
    </row>
    <row r="22" spans="1:2" ht="14.25">
      <c r="A22" s="25" t="s">
        <v>237</v>
      </c>
      <c r="B22" s="10">
        <v>1.9</v>
      </c>
    </row>
    <row r="23" spans="1:2" ht="14.25">
      <c r="A23" s="25" t="s">
        <v>238</v>
      </c>
      <c r="B23" s="10">
        <v>3.3</v>
      </c>
    </row>
    <row r="24" spans="1:2" ht="14.25">
      <c r="A24" s="27" t="s">
        <v>239</v>
      </c>
      <c r="B24" s="28">
        <v>4.1</v>
      </c>
    </row>
    <row r="25" spans="1:2" ht="14.25">
      <c r="A25" s="25"/>
      <c r="B25" s="14"/>
    </row>
  </sheetData>
  <sheetProtection/>
  <mergeCells count="2">
    <mergeCell ref="A1:B1"/>
    <mergeCell ref="A14:B14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9"/>
  <dimension ref="A1:D24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11.625" style="0" customWidth="1"/>
    <col min="2" max="2" width="9.125" style="0" customWidth="1"/>
    <col min="3" max="3" width="8.50390625" style="0" customWidth="1"/>
    <col min="4" max="4" width="11.125" style="1" hidden="1" customWidth="1"/>
    <col min="5" max="212" width="7.875" style="1" customWidth="1"/>
  </cols>
  <sheetData>
    <row r="1" spans="1:3" ht="14.25">
      <c r="A1" s="444" t="s">
        <v>240</v>
      </c>
      <c r="B1" s="444"/>
      <c r="C1" s="444"/>
    </row>
    <row r="2" spans="1:3" ht="14.25">
      <c r="A2" s="73" t="s">
        <v>241</v>
      </c>
      <c r="B2" s="73"/>
      <c r="C2" s="73"/>
    </row>
    <row r="3" spans="1:3" ht="14.25">
      <c r="A3" s="6"/>
      <c r="B3" s="378" t="s">
        <v>620</v>
      </c>
      <c r="C3" s="6" t="s">
        <v>21</v>
      </c>
    </row>
    <row r="4" spans="1:3" ht="14.25">
      <c r="A4" s="54"/>
      <c r="B4" s="7" t="s">
        <v>223</v>
      </c>
      <c r="C4" s="90" t="s">
        <v>242</v>
      </c>
    </row>
    <row r="5" spans="1:4" ht="14.25">
      <c r="A5" s="97" t="s">
        <v>234</v>
      </c>
      <c r="B5" s="100">
        <f>SUM(B6:B10)</f>
        <v>1432957.7000000002</v>
      </c>
      <c r="C5" s="99">
        <f>B5/D5*100-100</f>
        <v>42.04700635770814</v>
      </c>
      <c r="D5" s="1">
        <f>SUM(D6:D10)</f>
        <v>1008791.1999999998</v>
      </c>
    </row>
    <row r="6" spans="1:4" ht="14.25">
      <c r="A6" s="25" t="s">
        <v>213</v>
      </c>
      <c r="B6" s="101">
        <v>1409620.3</v>
      </c>
      <c r="C6" s="10">
        <v>46.196356635150984</v>
      </c>
      <c r="D6" s="1">
        <f>B6/(1+C6/100)</f>
        <v>964196.5999999999</v>
      </c>
    </row>
    <row r="7" spans="1:4" ht="14.25">
      <c r="A7" s="25" t="s">
        <v>214</v>
      </c>
      <c r="B7" s="102">
        <v>6772.6</v>
      </c>
      <c r="C7" s="10">
        <v>-75.56738036400368</v>
      </c>
      <c r="D7" s="1">
        <f>B7/(1+C7/100)</f>
        <v>27719.5</v>
      </c>
    </row>
    <row r="8" spans="1:4" ht="14.25">
      <c r="A8" s="25" t="s">
        <v>235</v>
      </c>
      <c r="B8" s="102">
        <v>6611.5</v>
      </c>
      <c r="C8" s="10">
        <v>-11.117832896417283</v>
      </c>
      <c r="D8" s="1">
        <f>B8/(1+C8/100)</f>
        <v>7438.499999999999</v>
      </c>
    </row>
    <row r="9" spans="1:4" ht="14.25">
      <c r="A9" s="25" t="s">
        <v>236</v>
      </c>
      <c r="B9" s="102">
        <v>6901.6</v>
      </c>
      <c r="C9" s="10">
        <v>0.8209892774709999</v>
      </c>
      <c r="D9" s="1">
        <f>B9/(1+C9/100)</f>
        <v>6845.4</v>
      </c>
    </row>
    <row r="10" spans="1:4" ht="14.25">
      <c r="A10" s="25" t="s">
        <v>237</v>
      </c>
      <c r="B10" s="102">
        <v>3051.7</v>
      </c>
      <c r="C10" s="10">
        <v>17.77168879283731</v>
      </c>
      <c r="D10" s="1">
        <f>B10/(1+C10/100)</f>
        <v>2591.2</v>
      </c>
    </row>
    <row r="11" spans="1:3" ht="14.25">
      <c r="A11" s="25" t="s">
        <v>238</v>
      </c>
      <c r="B11" s="102" t="s">
        <v>243</v>
      </c>
      <c r="C11" s="102" t="s">
        <v>243</v>
      </c>
    </row>
    <row r="12" spans="1:3" ht="14.25">
      <c r="A12" s="27" t="s">
        <v>239</v>
      </c>
      <c r="B12" s="103" t="s">
        <v>244</v>
      </c>
      <c r="C12" s="103" t="s">
        <v>244</v>
      </c>
    </row>
    <row r="13" spans="1:3" ht="14.25">
      <c r="A13" s="4"/>
      <c r="B13" s="101"/>
      <c r="C13" s="76"/>
    </row>
    <row r="14" spans="1:3" ht="14.25">
      <c r="A14" s="73" t="s">
        <v>245</v>
      </c>
      <c r="B14" s="104"/>
      <c r="C14" s="104"/>
    </row>
    <row r="15" spans="1:3" ht="14.25" customHeight="1">
      <c r="A15" s="6"/>
      <c r="B15" s="378" t="s">
        <v>620</v>
      </c>
      <c r="C15" s="6" t="s">
        <v>21</v>
      </c>
    </row>
    <row r="16" spans="1:3" ht="14.25" customHeight="1">
      <c r="A16" s="54"/>
      <c r="B16" s="7" t="s">
        <v>223</v>
      </c>
      <c r="C16" s="90" t="s">
        <v>242</v>
      </c>
    </row>
    <row r="17" spans="1:4" ht="14.25" customHeight="1">
      <c r="A17" s="97" t="s">
        <v>234</v>
      </c>
      <c r="B17" s="105">
        <f>SUM(B18:B24)</f>
        <v>324102.5</v>
      </c>
      <c r="C17" s="106">
        <f>B17/D17*100-100</f>
        <v>41.00690727662118</v>
      </c>
      <c r="D17" s="1">
        <f>SUM(D18:D24)</f>
        <v>229848.66930255404</v>
      </c>
    </row>
    <row r="18" spans="1:4" ht="14.25">
      <c r="A18" s="25" t="s">
        <v>213</v>
      </c>
      <c r="B18" s="78">
        <v>174122</v>
      </c>
      <c r="C18" s="10">
        <v>43.07947672889824</v>
      </c>
      <c r="D18" s="175">
        <f>B18/(1+C18/100)</f>
        <v>121695.99999999999</v>
      </c>
    </row>
    <row r="19" spans="1:4" ht="14.25">
      <c r="A19" s="25" t="s">
        <v>214</v>
      </c>
      <c r="B19" s="78">
        <v>28157</v>
      </c>
      <c r="C19" s="10">
        <v>12.371792313525162</v>
      </c>
      <c r="D19" s="174">
        <f aca="true" t="shared" si="0" ref="D19:D24">B19/(1+C19/100)</f>
        <v>25057</v>
      </c>
    </row>
    <row r="20" spans="1:4" ht="14.25">
      <c r="A20" s="25" t="s">
        <v>235</v>
      </c>
      <c r="B20" s="78">
        <v>13421</v>
      </c>
      <c r="C20" s="10">
        <v>53.6</v>
      </c>
      <c r="D20" s="1">
        <f t="shared" si="0"/>
        <v>8737.630208333334</v>
      </c>
    </row>
    <row r="21" spans="1:4" ht="14.25">
      <c r="A21" s="25" t="s">
        <v>236</v>
      </c>
      <c r="B21" s="78">
        <v>18205</v>
      </c>
      <c r="C21" s="10">
        <v>16.3</v>
      </c>
      <c r="D21" s="1">
        <f t="shared" si="0"/>
        <v>15653.482373172828</v>
      </c>
    </row>
    <row r="22" spans="1:4" ht="14.25">
      <c r="A22" s="25" t="s">
        <v>237</v>
      </c>
      <c r="B22" s="78">
        <v>52567</v>
      </c>
      <c r="C22" s="10">
        <v>116.3</v>
      </c>
      <c r="D22" s="1">
        <f t="shared" si="0"/>
        <v>24302.820157189086</v>
      </c>
    </row>
    <row r="23" spans="1:4" ht="14.25">
      <c r="A23" s="25" t="s">
        <v>238</v>
      </c>
      <c r="B23" s="78">
        <v>6233</v>
      </c>
      <c r="C23" s="10">
        <v>52.2</v>
      </c>
      <c r="D23" s="174">
        <f t="shared" si="0"/>
        <v>4095.26938239159</v>
      </c>
    </row>
    <row r="24" spans="1:4" ht="14.25">
      <c r="A24" s="27" t="s">
        <v>239</v>
      </c>
      <c r="B24" s="107">
        <v>31397.5</v>
      </c>
      <c r="C24" s="28">
        <v>3.6</v>
      </c>
      <c r="D24" s="1">
        <f t="shared" si="0"/>
        <v>30306.467181467182</v>
      </c>
    </row>
  </sheetData>
  <sheetProtection/>
  <mergeCells count="1">
    <mergeCell ref="A1:C1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D22"/>
  <sheetViews>
    <sheetView zoomScalePageLayoutView="0" workbookViewId="0" topLeftCell="A1">
      <selection activeCell="D6" sqref="D6"/>
    </sheetView>
  </sheetViews>
  <sheetFormatPr defaultColWidth="7.875" defaultRowHeight="14.25"/>
  <cols>
    <col min="1" max="1" width="10.375" style="0" customWidth="1"/>
    <col min="2" max="2" width="13.75390625" style="0" customWidth="1"/>
    <col min="3" max="3" width="11.25390625" style="0" customWidth="1"/>
    <col min="4" max="16384" width="7.875" style="176" customWidth="1"/>
  </cols>
  <sheetData>
    <row r="1" spans="1:3" ht="14.25" customHeight="1">
      <c r="A1" s="445" t="s">
        <v>373</v>
      </c>
      <c r="B1" s="445"/>
      <c r="C1" s="445"/>
    </row>
    <row r="2" spans="1:3" ht="14.25" customHeight="1">
      <c r="A2" s="446" t="s">
        <v>416</v>
      </c>
      <c r="B2" s="446"/>
      <c r="C2" s="446"/>
    </row>
    <row r="3" spans="1:4" ht="14.25">
      <c r="A3" s="6"/>
      <c r="B3" s="350" t="s">
        <v>600</v>
      </c>
      <c r="C3" s="6" t="s">
        <v>246</v>
      </c>
      <c r="D3" s="447" t="s">
        <v>247</v>
      </c>
    </row>
    <row r="4" spans="1:4" ht="14.25">
      <c r="A4" s="7"/>
      <c r="B4" s="108" t="s">
        <v>22</v>
      </c>
      <c r="C4" s="7" t="s">
        <v>224</v>
      </c>
      <c r="D4" s="448"/>
    </row>
    <row r="5" spans="1:4" ht="14.25">
      <c r="A5" s="6" t="s">
        <v>249</v>
      </c>
      <c r="B5" s="92">
        <v>27634.35</v>
      </c>
      <c r="C5" s="10">
        <v>7.9</v>
      </c>
      <c r="D5" s="91" t="s">
        <v>216</v>
      </c>
    </row>
    <row r="6" spans="1:4" ht="14.25">
      <c r="A6" s="78" t="s">
        <v>250</v>
      </c>
      <c r="B6" s="92">
        <v>10579.5122145539</v>
      </c>
      <c r="C6" s="10">
        <v>8.3</v>
      </c>
      <c r="D6" s="215">
        <f>RANK(C6,($C$6:$C$22))</f>
        <v>4</v>
      </c>
    </row>
    <row r="7" spans="1:4" ht="14.25">
      <c r="A7" s="110" t="s">
        <v>254</v>
      </c>
      <c r="B7" s="92">
        <v>1086.92899627319</v>
      </c>
      <c r="C7" s="10">
        <v>7.8</v>
      </c>
      <c r="D7" s="215">
        <f aca="true" t="shared" si="0" ref="D7:D22">RANK(C7,($C$6:$C$22))</f>
        <v>9</v>
      </c>
    </row>
    <row r="8" spans="1:4" ht="14.25">
      <c r="A8" s="110" t="s">
        <v>255</v>
      </c>
      <c r="B8" s="92">
        <v>1262.93844998474</v>
      </c>
      <c r="C8" s="10">
        <v>7.2</v>
      </c>
      <c r="D8" s="215">
        <f t="shared" si="0"/>
        <v>14</v>
      </c>
    </row>
    <row r="9" spans="1:4" ht="14.25">
      <c r="A9" s="110" t="s">
        <v>256</v>
      </c>
      <c r="B9" s="92">
        <v>2931.5625174153</v>
      </c>
      <c r="C9" s="10">
        <v>7</v>
      </c>
      <c r="D9" s="215">
        <f t="shared" si="0"/>
        <v>16</v>
      </c>
    </row>
    <row r="10" spans="1:4" ht="14.25">
      <c r="A10" s="110" t="s">
        <v>257</v>
      </c>
      <c r="B10" s="92">
        <v>2998.16687854369</v>
      </c>
      <c r="C10" s="10">
        <v>7.6</v>
      </c>
      <c r="D10" s="215">
        <f t="shared" si="0"/>
        <v>12</v>
      </c>
    </row>
    <row r="11" spans="1:4" ht="14.25">
      <c r="A11" s="97" t="s">
        <v>251</v>
      </c>
      <c r="B11" s="129">
        <v>684.038486719753</v>
      </c>
      <c r="C11" s="111">
        <v>8.7</v>
      </c>
      <c r="D11" s="216">
        <f t="shared" si="0"/>
        <v>3</v>
      </c>
    </row>
    <row r="12" spans="1:4" ht="14.25">
      <c r="A12" s="110" t="s">
        <v>258</v>
      </c>
      <c r="B12" s="92">
        <v>1342.94509107071</v>
      </c>
      <c r="C12" s="10">
        <v>7.9</v>
      </c>
      <c r="D12" s="215">
        <f t="shared" si="0"/>
        <v>8</v>
      </c>
    </row>
    <row r="13" spans="1:4" ht="14.25">
      <c r="A13" s="110" t="s">
        <v>259</v>
      </c>
      <c r="B13" s="92">
        <v>1381.9643127459</v>
      </c>
      <c r="C13" s="10">
        <v>7.8</v>
      </c>
      <c r="D13" s="215">
        <f t="shared" si="0"/>
        <v>9</v>
      </c>
    </row>
    <row r="14" spans="1:4" ht="14.25">
      <c r="A14" s="110" t="s">
        <v>260</v>
      </c>
      <c r="B14" s="92">
        <v>1426.74673975619</v>
      </c>
      <c r="C14" s="10">
        <v>7.3</v>
      </c>
      <c r="D14" s="215">
        <f t="shared" si="0"/>
        <v>13</v>
      </c>
    </row>
    <row r="15" spans="1:4" ht="14.25">
      <c r="A15" s="110" t="s">
        <v>261</v>
      </c>
      <c r="B15" s="92">
        <v>1233.69485583725</v>
      </c>
      <c r="C15" s="10">
        <v>7.1</v>
      </c>
      <c r="D15" s="215">
        <f t="shared" si="0"/>
        <v>15</v>
      </c>
    </row>
    <row r="16" spans="1:4" ht="14.25">
      <c r="A16" s="110" t="s">
        <v>262</v>
      </c>
      <c r="B16" s="92">
        <v>955.384426306769</v>
      </c>
      <c r="C16" s="10">
        <v>8.8</v>
      </c>
      <c r="D16" s="215">
        <f t="shared" si="0"/>
        <v>2</v>
      </c>
    </row>
    <row r="17" spans="1:4" ht="14.25">
      <c r="A17" s="110" t="s">
        <v>263</v>
      </c>
      <c r="B17" s="92">
        <v>737.495882729571</v>
      </c>
      <c r="C17" s="10">
        <v>7.8</v>
      </c>
      <c r="D17" s="215">
        <f t="shared" si="0"/>
        <v>9</v>
      </c>
    </row>
    <row r="18" spans="1:4" ht="14.25">
      <c r="A18" s="110" t="s">
        <v>264</v>
      </c>
      <c r="B18" s="92">
        <v>606.189613041683</v>
      </c>
      <c r="C18" s="10">
        <v>6.5</v>
      </c>
      <c r="D18" s="215">
        <f t="shared" si="0"/>
        <v>17</v>
      </c>
    </row>
    <row r="19" spans="1:4" ht="14.25">
      <c r="A19" s="110" t="s">
        <v>265</v>
      </c>
      <c r="B19" s="92">
        <v>538.947449388579</v>
      </c>
      <c r="C19" s="10">
        <v>8.3</v>
      </c>
      <c r="D19" s="215">
        <f t="shared" si="0"/>
        <v>4</v>
      </c>
    </row>
    <row r="20" spans="1:4" ht="14.25">
      <c r="A20" s="110" t="s">
        <v>266</v>
      </c>
      <c r="B20" s="92">
        <v>484.992544759184</v>
      </c>
      <c r="C20" s="10">
        <v>8.3</v>
      </c>
      <c r="D20" s="215">
        <f t="shared" si="0"/>
        <v>4</v>
      </c>
    </row>
    <row r="21" spans="1:4" ht="14.25">
      <c r="A21" s="183" t="s">
        <v>267</v>
      </c>
      <c r="B21" s="184">
        <v>388.956632712508</v>
      </c>
      <c r="C21" s="185">
        <v>8</v>
      </c>
      <c r="D21" s="215">
        <f t="shared" si="0"/>
        <v>7</v>
      </c>
    </row>
    <row r="22" spans="1:4" ht="14.25">
      <c r="A22" s="113" t="s">
        <v>377</v>
      </c>
      <c r="B22" s="186">
        <v>20.6749081611033</v>
      </c>
      <c r="C22" s="28">
        <v>10.3</v>
      </c>
      <c r="D22" s="217">
        <f t="shared" si="0"/>
        <v>1</v>
      </c>
    </row>
  </sheetData>
  <sheetProtection/>
  <mergeCells count="3">
    <mergeCell ref="A1:C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zoomScalePageLayoutView="0" workbookViewId="0" topLeftCell="A1">
      <selection activeCell="G24" sqref="G24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1" customWidth="1"/>
  </cols>
  <sheetData>
    <row r="1" spans="1:3" ht="14.25">
      <c r="A1" s="392" t="s">
        <v>5</v>
      </c>
      <c r="B1" s="392"/>
      <c r="C1" s="392"/>
    </row>
    <row r="2" spans="1:3" ht="14.25">
      <c r="A2" s="144"/>
      <c r="B2" s="365" t="s">
        <v>620</v>
      </c>
      <c r="C2" s="145" t="s">
        <v>21</v>
      </c>
    </row>
    <row r="3" spans="1:3" ht="14.25">
      <c r="A3" s="146"/>
      <c r="B3" s="147" t="s">
        <v>22</v>
      </c>
      <c r="C3" s="147" t="s">
        <v>23</v>
      </c>
    </row>
    <row r="4" spans="1:3" ht="13.5" customHeight="1">
      <c r="A4" s="179" t="s">
        <v>24</v>
      </c>
      <c r="B4" s="394">
        <v>684.04</v>
      </c>
      <c r="C4" s="396">
        <v>8.7</v>
      </c>
    </row>
    <row r="5" spans="1:3" ht="13.5" customHeight="1">
      <c r="A5" s="348" t="s">
        <v>601</v>
      </c>
      <c r="B5" s="395"/>
      <c r="C5" s="397"/>
    </row>
    <row r="6" spans="1:3" ht="13.5" customHeight="1">
      <c r="A6" s="180" t="s">
        <v>25</v>
      </c>
      <c r="B6" s="149"/>
      <c r="C6" s="150">
        <v>8.2</v>
      </c>
    </row>
    <row r="7" spans="1:3" ht="13.5" customHeight="1">
      <c r="A7" s="180" t="s">
        <v>26</v>
      </c>
      <c r="B7" s="151">
        <v>55.530922340000004</v>
      </c>
      <c r="C7" s="150">
        <v>9.11</v>
      </c>
    </row>
    <row r="8" spans="1:3" ht="13.5" customHeight="1">
      <c r="A8" s="148" t="s">
        <v>27</v>
      </c>
      <c r="B8" s="151">
        <v>42.98951893</v>
      </c>
      <c r="C8" s="150">
        <v>6.1</v>
      </c>
    </row>
    <row r="9" spans="1:242" ht="13.5" customHeight="1">
      <c r="A9" s="180" t="s">
        <v>28</v>
      </c>
      <c r="B9" s="151"/>
      <c r="C9" s="150">
        <v>10.7</v>
      </c>
      <c r="IG9"/>
      <c r="IH9"/>
    </row>
    <row r="10" spans="1:3" ht="13.5" customHeight="1">
      <c r="A10" s="180" t="s">
        <v>29</v>
      </c>
      <c r="B10" s="151">
        <v>305.2845</v>
      </c>
      <c r="C10" s="150">
        <v>13</v>
      </c>
    </row>
    <row r="11" spans="1:5" ht="13.5" customHeight="1">
      <c r="A11" s="180" t="s">
        <v>333</v>
      </c>
      <c r="B11" s="152">
        <v>31.8</v>
      </c>
      <c r="C11" s="150">
        <v>14.7</v>
      </c>
      <c r="E11" s="1" t="s">
        <v>359</v>
      </c>
    </row>
    <row r="12" spans="1:3" ht="13.5" customHeight="1">
      <c r="A12" s="148" t="s">
        <v>331</v>
      </c>
      <c r="B12" s="152">
        <v>22.1</v>
      </c>
      <c r="C12" s="150">
        <v>9.6</v>
      </c>
    </row>
    <row r="13" spans="1:3" ht="13.5" customHeight="1">
      <c r="A13" s="148" t="s">
        <v>332</v>
      </c>
      <c r="B13" s="152">
        <v>9.8</v>
      </c>
      <c r="C13" s="150">
        <v>28.1</v>
      </c>
    </row>
    <row r="14" spans="1:3" ht="13.5" customHeight="1">
      <c r="A14" s="180" t="s">
        <v>30</v>
      </c>
      <c r="B14" s="152">
        <v>3857</v>
      </c>
      <c r="C14" s="150">
        <v>-60.4</v>
      </c>
    </row>
    <row r="15" spans="1:3" ht="13.5" customHeight="1">
      <c r="A15" s="180" t="s">
        <v>31</v>
      </c>
      <c r="B15" s="151">
        <v>74.9959</v>
      </c>
      <c r="C15" s="153">
        <v>16.232167073501486</v>
      </c>
    </row>
    <row r="16" spans="1:3" ht="13.5" customHeight="1">
      <c r="A16" s="148" t="s">
        <v>353</v>
      </c>
      <c r="B16" s="154">
        <v>52.4583</v>
      </c>
      <c r="C16" s="153">
        <v>17.2</v>
      </c>
    </row>
    <row r="17" spans="1:3" ht="13.5" customHeight="1">
      <c r="A17" s="148" t="s">
        <v>354</v>
      </c>
      <c r="B17" s="151">
        <v>39.08</v>
      </c>
      <c r="C17" s="153">
        <v>36</v>
      </c>
    </row>
    <row r="18" spans="1:3" ht="13.5" customHeight="1">
      <c r="A18" s="180" t="s">
        <v>355</v>
      </c>
      <c r="B18" s="151">
        <v>100.02</v>
      </c>
      <c r="C18" s="150">
        <v>14.293549990572668</v>
      </c>
    </row>
    <row r="19" spans="1:3" ht="13.5" customHeight="1">
      <c r="A19" s="180" t="s">
        <v>32</v>
      </c>
      <c r="B19" s="151">
        <v>730.05</v>
      </c>
      <c r="C19" s="150">
        <v>11.8</v>
      </c>
    </row>
    <row r="20" spans="1:3" ht="13.5" customHeight="1">
      <c r="A20" s="180" t="s">
        <v>371</v>
      </c>
      <c r="B20" s="151">
        <v>506.11</v>
      </c>
      <c r="C20" s="150">
        <v>14.8</v>
      </c>
    </row>
    <row r="21" spans="1:3" ht="13.5" customHeight="1">
      <c r="A21" s="180" t="s">
        <v>33</v>
      </c>
      <c r="B21" s="152">
        <v>101.80557396</v>
      </c>
      <c r="C21" s="150">
        <v>1.8</v>
      </c>
    </row>
    <row r="22" spans="1:3" ht="24.75" customHeight="1">
      <c r="A22" s="393" t="s">
        <v>369</v>
      </c>
      <c r="B22" s="393"/>
      <c r="C22" s="393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zoomScalePageLayoutView="0" workbookViewId="0" topLeftCell="A1">
      <selection activeCell="D14" sqref="D14"/>
    </sheetView>
  </sheetViews>
  <sheetFormatPr defaultColWidth="7.875" defaultRowHeight="14.25"/>
  <cols>
    <col min="1" max="1" width="10.375" style="0" customWidth="1"/>
    <col min="2" max="2" width="10.25390625" style="0" customWidth="1"/>
    <col min="3" max="3" width="10.125" style="0" customWidth="1"/>
    <col min="4" max="16384" width="7.875" style="1" customWidth="1"/>
  </cols>
  <sheetData>
    <row r="1" spans="1:3" ht="14.25" customHeight="1">
      <c r="A1" s="445" t="s">
        <v>417</v>
      </c>
      <c r="B1" s="445"/>
      <c r="C1" s="445"/>
    </row>
    <row r="2" spans="1:3" ht="14.25" customHeight="1">
      <c r="A2" s="446" t="s">
        <v>252</v>
      </c>
      <c r="B2" s="446"/>
      <c r="C2" s="446"/>
    </row>
    <row r="3" spans="1:5" ht="13.5" customHeight="1">
      <c r="A3" s="114"/>
      <c r="B3" s="379" t="s">
        <v>620</v>
      </c>
      <c r="C3" s="447" t="s">
        <v>247</v>
      </c>
      <c r="E3" s="115"/>
    </row>
    <row r="4" spans="1:5" ht="14.25">
      <c r="A4" s="7"/>
      <c r="B4" s="7" t="s">
        <v>224</v>
      </c>
      <c r="C4" s="449"/>
      <c r="E4" s="115"/>
    </row>
    <row r="5" spans="1:5" ht="14.25">
      <c r="A5" s="6" t="s">
        <v>249</v>
      </c>
      <c r="B5" s="87">
        <v>7.4</v>
      </c>
      <c r="C5" s="91" t="s">
        <v>253</v>
      </c>
      <c r="E5" s="116"/>
    </row>
    <row r="6" spans="1:5" ht="14.25">
      <c r="A6" s="78" t="s">
        <v>250</v>
      </c>
      <c r="B6" s="93">
        <v>7</v>
      </c>
      <c r="C6" s="102">
        <f>RANK(B6,($B$6:$B$22))</f>
        <v>13</v>
      </c>
      <c r="E6" s="116"/>
    </row>
    <row r="7" spans="1:5" ht="14.25">
      <c r="A7" s="110" t="s">
        <v>254</v>
      </c>
      <c r="B7" s="88">
        <v>9</v>
      </c>
      <c r="C7" s="102">
        <f aca="true" t="shared" si="0" ref="C7:C22">RANK(B7,($B$6:$B$22))</f>
        <v>2</v>
      </c>
      <c r="E7" s="115"/>
    </row>
    <row r="8" spans="1:5" ht="14.25">
      <c r="A8" s="110" t="s">
        <v>255</v>
      </c>
      <c r="B8" s="88">
        <v>3.5</v>
      </c>
      <c r="C8" s="102">
        <f t="shared" si="0"/>
        <v>16</v>
      </c>
      <c r="E8" s="116"/>
    </row>
    <row r="9" spans="1:5" ht="14.25">
      <c r="A9" s="110" t="s">
        <v>256</v>
      </c>
      <c r="B9" s="88">
        <v>8.1</v>
      </c>
      <c r="C9" s="102">
        <f t="shared" si="0"/>
        <v>7</v>
      </c>
      <c r="E9" s="116"/>
    </row>
    <row r="10" spans="1:5" ht="14.25">
      <c r="A10" s="110" t="s">
        <v>257</v>
      </c>
      <c r="B10" s="88">
        <v>8</v>
      </c>
      <c r="C10" s="102">
        <f t="shared" si="0"/>
        <v>8</v>
      </c>
      <c r="E10" s="115"/>
    </row>
    <row r="11" spans="1:5" ht="14.25">
      <c r="A11" s="97" t="s">
        <v>251</v>
      </c>
      <c r="B11" s="117">
        <v>8.2</v>
      </c>
      <c r="C11" s="112">
        <f t="shared" si="0"/>
        <v>5</v>
      </c>
      <c r="E11" s="116"/>
    </row>
    <row r="12" spans="1:5" ht="14.25">
      <c r="A12" s="110" t="s">
        <v>258</v>
      </c>
      <c r="B12" s="88">
        <v>8</v>
      </c>
      <c r="C12" s="102">
        <f t="shared" si="0"/>
        <v>8</v>
      </c>
      <c r="E12" s="116"/>
    </row>
    <row r="13" spans="1:5" ht="14.25">
      <c r="A13" s="110" t="s">
        <v>259</v>
      </c>
      <c r="B13" s="88">
        <v>8.7</v>
      </c>
      <c r="C13" s="102">
        <f t="shared" si="0"/>
        <v>3</v>
      </c>
      <c r="E13" s="115"/>
    </row>
    <row r="14" spans="1:5" ht="14.25">
      <c r="A14" s="110" t="s">
        <v>260</v>
      </c>
      <c r="B14" s="88">
        <v>5.8</v>
      </c>
      <c r="C14" s="102">
        <f t="shared" si="0"/>
        <v>15</v>
      </c>
      <c r="E14" s="116"/>
    </row>
    <row r="15" spans="1:5" ht="14.25">
      <c r="A15" s="110" t="s">
        <v>261</v>
      </c>
      <c r="B15" s="88">
        <v>6.2</v>
      </c>
      <c r="C15" s="102">
        <f t="shared" si="0"/>
        <v>14</v>
      </c>
      <c r="E15" s="116"/>
    </row>
    <row r="16" spans="1:5" ht="14.25">
      <c r="A16" s="110" t="s">
        <v>262</v>
      </c>
      <c r="B16" s="88">
        <v>8.5</v>
      </c>
      <c r="C16" s="102">
        <f t="shared" si="0"/>
        <v>4</v>
      </c>
      <c r="E16" s="115"/>
    </row>
    <row r="17" spans="1:5" ht="14.25">
      <c r="A17" s="110" t="s">
        <v>263</v>
      </c>
      <c r="B17" s="88">
        <v>7.4</v>
      </c>
      <c r="C17" s="102">
        <f t="shared" si="0"/>
        <v>12</v>
      </c>
      <c r="E17" s="116"/>
    </row>
    <row r="18" spans="1:5" ht="14.25">
      <c r="A18" s="110" t="s">
        <v>264</v>
      </c>
      <c r="B18" s="88">
        <v>1.8</v>
      </c>
      <c r="C18" s="102">
        <f t="shared" si="0"/>
        <v>17</v>
      </c>
      <c r="E18" s="116"/>
    </row>
    <row r="19" spans="1:5" ht="14.25">
      <c r="A19" s="110" t="s">
        <v>265</v>
      </c>
      <c r="B19" s="88">
        <v>8.2</v>
      </c>
      <c r="C19" s="102">
        <f t="shared" si="0"/>
        <v>5</v>
      </c>
      <c r="E19" s="115"/>
    </row>
    <row r="20" spans="1:5" ht="14.25">
      <c r="A20" s="110" t="s">
        <v>266</v>
      </c>
      <c r="B20" s="88">
        <v>7.6</v>
      </c>
      <c r="C20" s="102">
        <f t="shared" si="0"/>
        <v>11</v>
      </c>
      <c r="E20" s="116"/>
    </row>
    <row r="21" spans="1:3" ht="14.25">
      <c r="A21" s="183" t="s">
        <v>267</v>
      </c>
      <c r="B21" s="181">
        <v>7.8</v>
      </c>
      <c r="C21" s="102">
        <f t="shared" si="0"/>
        <v>10</v>
      </c>
    </row>
    <row r="22" spans="1:3" ht="14.25">
      <c r="A22" s="113" t="s">
        <v>377</v>
      </c>
      <c r="B22" s="182">
        <v>40.7</v>
      </c>
      <c r="C22" s="103">
        <f t="shared" si="0"/>
        <v>1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3"/>
  <dimension ref="A1:G22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2" width="11.875" style="301" customWidth="1"/>
    <col min="3" max="3" width="11.50390625" style="301" customWidth="1"/>
    <col min="4" max="4" width="10.875" style="301" customWidth="1"/>
    <col min="5" max="7" width="9.00390625" style="301" hidden="1" customWidth="1"/>
    <col min="8" max="16384" width="9.00390625" style="301" customWidth="1"/>
  </cols>
  <sheetData>
    <row r="1" spans="1:4" ht="14.25" customHeight="1">
      <c r="A1" s="450" t="s">
        <v>554</v>
      </c>
      <c r="B1" s="450"/>
      <c r="C1" s="450"/>
      <c r="D1" s="451"/>
    </row>
    <row r="2" spans="1:4" ht="14.25" customHeight="1">
      <c r="A2" s="452" t="s">
        <v>555</v>
      </c>
      <c r="B2" s="452"/>
      <c r="C2" s="453"/>
      <c r="D2" s="453"/>
    </row>
    <row r="3" spans="1:4" ht="14.25" customHeight="1">
      <c r="A3" s="302"/>
      <c r="B3" s="351" t="s">
        <v>600</v>
      </c>
      <c r="C3" s="303" t="s">
        <v>556</v>
      </c>
      <c r="D3" s="454" t="s">
        <v>247</v>
      </c>
    </row>
    <row r="4" spans="1:4" ht="14.25">
      <c r="A4" s="304"/>
      <c r="B4" s="305" t="s">
        <v>22</v>
      </c>
      <c r="C4" s="304" t="s">
        <v>224</v>
      </c>
      <c r="D4" s="455"/>
    </row>
    <row r="5" spans="1:5" ht="14.25">
      <c r="A5" s="324" t="s">
        <v>249</v>
      </c>
      <c r="B5" s="307">
        <v>4399.64</v>
      </c>
      <c r="C5" s="308">
        <v>13.2</v>
      </c>
      <c r="D5" s="309" t="s">
        <v>367</v>
      </c>
      <c r="E5" s="310"/>
    </row>
    <row r="6" spans="1:7" ht="14.25">
      <c r="A6" s="311" t="s">
        <v>250</v>
      </c>
      <c r="B6" s="312">
        <v>1983.52</v>
      </c>
      <c r="C6" s="313">
        <v>12.7</v>
      </c>
      <c r="D6" s="314">
        <f>RANK(C6,($C$6:$C$21))</f>
        <v>11</v>
      </c>
      <c r="E6" s="315">
        <f>ROUND(C6,1)</f>
        <v>12.7</v>
      </c>
      <c r="F6" s="314">
        <f>RANK(E6,($E$6:$E$21))</f>
        <v>11</v>
      </c>
      <c r="G6" s="316">
        <f>D6-F6</f>
        <v>0</v>
      </c>
    </row>
    <row r="7" spans="1:7" ht="14.25">
      <c r="A7" s="311" t="s">
        <v>557</v>
      </c>
      <c r="B7" s="312">
        <v>193.68</v>
      </c>
      <c r="C7" s="317">
        <v>12.6</v>
      </c>
      <c r="D7" s="314">
        <f aca="true" t="shared" si="0" ref="D7:D21">RANK(C7,($C$6:$C$21))</f>
        <v>12</v>
      </c>
      <c r="E7" s="315">
        <f aca="true" t="shared" si="1" ref="E7:E21">ROUND(C7,1)</f>
        <v>12.6</v>
      </c>
      <c r="F7" s="314">
        <f aca="true" t="shared" si="2" ref="F7:F21">RANK(E7,($E$6:$E$21))</f>
        <v>12</v>
      </c>
      <c r="G7" s="316">
        <f aca="true" t="shared" si="3" ref="G7:G21">D7-F7</f>
        <v>0</v>
      </c>
    </row>
    <row r="8" spans="1:7" ht="14.25">
      <c r="A8" s="311" t="s">
        <v>558</v>
      </c>
      <c r="B8" s="312">
        <v>169.18</v>
      </c>
      <c r="C8" s="317">
        <v>11.6</v>
      </c>
      <c r="D8" s="314">
        <f t="shared" si="0"/>
        <v>13</v>
      </c>
      <c r="E8" s="315">
        <f t="shared" si="1"/>
        <v>11.6</v>
      </c>
      <c r="F8" s="314">
        <f t="shared" si="2"/>
        <v>13</v>
      </c>
      <c r="G8" s="316">
        <f t="shared" si="3"/>
        <v>0</v>
      </c>
    </row>
    <row r="9" spans="1:7" ht="14.25">
      <c r="A9" s="311" t="s">
        <v>559</v>
      </c>
      <c r="B9" s="312">
        <v>310.65</v>
      </c>
      <c r="C9" s="317">
        <v>13.6</v>
      </c>
      <c r="D9" s="314">
        <f t="shared" si="0"/>
        <v>7</v>
      </c>
      <c r="E9" s="315">
        <f t="shared" si="1"/>
        <v>13.6</v>
      </c>
      <c r="F9" s="314">
        <f t="shared" si="2"/>
        <v>7</v>
      </c>
      <c r="G9" s="316">
        <f t="shared" si="3"/>
        <v>0</v>
      </c>
    </row>
    <row r="10" spans="1:7" ht="14.25">
      <c r="A10" s="318" t="s">
        <v>257</v>
      </c>
      <c r="B10" s="312">
        <v>662.65</v>
      </c>
      <c r="C10" s="317">
        <v>13.5</v>
      </c>
      <c r="D10" s="314">
        <f t="shared" si="0"/>
        <v>8</v>
      </c>
      <c r="E10" s="315">
        <f t="shared" si="1"/>
        <v>13.5</v>
      </c>
      <c r="F10" s="314">
        <f t="shared" si="2"/>
        <v>8</v>
      </c>
      <c r="G10" s="316">
        <f t="shared" si="3"/>
        <v>0</v>
      </c>
    </row>
    <row r="11" spans="1:7" ht="14.25">
      <c r="A11" s="319" t="s">
        <v>251</v>
      </c>
      <c r="B11" s="320">
        <v>83.12</v>
      </c>
      <c r="C11" s="321">
        <v>14.4</v>
      </c>
      <c r="D11" s="352">
        <f t="shared" si="0"/>
        <v>5</v>
      </c>
      <c r="E11" s="315">
        <f t="shared" si="1"/>
        <v>14.4</v>
      </c>
      <c r="F11" s="314">
        <f t="shared" si="2"/>
        <v>5</v>
      </c>
      <c r="G11" s="316">
        <f t="shared" si="3"/>
        <v>0</v>
      </c>
    </row>
    <row r="12" spans="1:7" ht="14.25">
      <c r="A12" s="311" t="s">
        <v>560</v>
      </c>
      <c r="B12" s="312">
        <v>183.03</v>
      </c>
      <c r="C12" s="317">
        <v>15.5</v>
      </c>
      <c r="D12" s="314">
        <f t="shared" si="0"/>
        <v>3</v>
      </c>
      <c r="E12" s="315">
        <f t="shared" si="1"/>
        <v>15.5</v>
      </c>
      <c r="F12" s="314">
        <f t="shared" si="2"/>
        <v>3</v>
      </c>
      <c r="G12" s="316">
        <f t="shared" si="3"/>
        <v>0</v>
      </c>
    </row>
    <row r="13" spans="1:7" ht="14.25">
      <c r="A13" s="311" t="s">
        <v>561</v>
      </c>
      <c r="B13" s="312">
        <v>166.77</v>
      </c>
      <c r="C13" s="317">
        <v>15.9</v>
      </c>
      <c r="D13" s="314">
        <f t="shared" si="0"/>
        <v>1</v>
      </c>
      <c r="E13" s="315">
        <f t="shared" si="1"/>
        <v>15.9</v>
      </c>
      <c r="F13" s="314">
        <f t="shared" si="2"/>
        <v>1</v>
      </c>
      <c r="G13" s="316">
        <f t="shared" si="3"/>
        <v>0</v>
      </c>
    </row>
    <row r="14" spans="1:7" ht="14.25">
      <c r="A14" s="311" t="s">
        <v>562</v>
      </c>
      <c r="B14" s="312">
        <v>163.2</v>
      </c>
      <c r="C14" s="317">
        <v>13.4</v>
      </c>
      <c r="D14" s="314">
        <f t="shared" si="0"/>
        <v>9</v>
      </c>
      <c r="E14" s="315">
        <f t="shared" si="1"/>
        <v>13.4</v>
      </c>
      <c r="F14" s="314">
        <f t="shared" si="2"/>
        <v>9</v>
      </c>
      <c r="G14" s="316">
        <f t="shared" si="3"/>
        <v>0</v>
      </c>
    </row>
    <row r="15" spans="1:7" ht="14.25">
      <c r="A15" s="311" t="s">
        <v>563</v>
      </c>
      <c r="B15" s="312">
        <v>122.22</v>
      </c>
      <c r="C15" s="317">
        <v>11.3</v>
      </c>
      <c r="D15" s="314">
        <f t="shared" si="0"/>
        <v>14</v>
      </c>
      <c r="E15" s="315">
        <f t="shared" si="1"/>
        <v>11.3</v>
      </c>
      <c r="F15" s="314">
        <f t="shared" si="2"/>
        <v>14</v>
      </c>
      <c r="G15" s="316">
        <f t="shared" si="3"/>
        <v>0</v>
      </c>
    </row>
    <row r="16" spans="1:7" ht="14.25">
      <c r="A16" s="311" t="s">
        <v>564</v>
      </c>
      <c r="B16" s="312">
        <v>95.56</v>
      </c>
      <c r="C16" s="317">
        <v>15.8</v>
      </c>
      <c r="D16" s="314">
        <f t="shared" si="0"/>
        <v>2</v>
      </c>
      <c r="E16" s="315">
        <f t="shared" si="1"/>
        <v>15.8</v>
      </c>
      <c r="F16" s="314">
        <f t="shared" si="2"/>
        <v>2</v>
      </c>
      <c r="G16" s="316">
        <f t="shared" si="3"/>
        <v>0</v>
      </c>
    </row>
    <row r="17" spans="1:7" ht="14.25">
      <c r="A17" s="311" t="s">
        <v>565</v>
      </c>
      <c r="B17" s="312">
        <v>84.94</v>
      </c>
      <c r="C17" s="317">
        <v>14.8</v>
      </c>
      <c r="D17" s="314">
        <f t="shared" si="0"/>
        <v>4</v>
      </c>
      <c r="E17" s="315">
        <f t="shared" si="1"/>
        <v>14.8</v>
      </c>
      <c r="F17" s="314">
        <f t="shared" si="2"/>
        <v>4</v>
      </c>
      <c r="G17" s="316">
        <f t="shared" si="3"/>
        <v>0</v>
      </c>
    </row>
    <row r="18" spans="1:7" ht="14.25">
      <c r="A18" s="311" t="s">
        <v>566</v>
      </c>
      <c r="B18" s="312">
        <v>4.26</v>
      </c>
      <c r="C18" s="317">
        <v>10.2</v>
      </c>
      <c r="D18" s="314">
        <f t="shared" si="0"/>
        <v>15</v>
      </c>
      <c r="E18" s="315">
        <f t="shared" si="1"/>
        <v>10.2</v>
      </c>
      <c r="F18" s="314">
        <f t="shared" si="2"/>
        <v>15</v>
      </c>
      <c r="G18" s="316">
        <f t="shared" si="3"/>
        <v>0</v>
      </c>
    </row>
    <row r="19" spans="1:7" ht="14.25">
      <c r="A19" s="311" t="s">
        <v>567</v>
      </c>
      <c r="B19" s="312">
        <v>56.52</v>
      </c>
      <c r="C19" s="317">
        <v>14.2</v>
      </c>
      <c r="D19" s="314">
        <f t="shared" si="0"/>
        <v>6</v>
      </c>
      <c r="E19" s="315">
        <f t="shared" si="1"/>
        <v>14.2</v>
      </c>
      <c r="F19" s="314">
        <f t="shared" si="2"/>
        <v>6</v>
      </c>
      <c r="G19" s="316">
        <f t="shared" si="3"/>
        <v>0</v>
      </c>
    </row>
    <row r="20" spans="1:7" ht="14.25">
      <c r="A20" s="311" t="s">
        <v>568</v>
      </c>
      <c r="B20" s="312">
        <v>73.43</v>
      </c>
      <c r="C20" s="317">
        <v>9.8</v>
      </c>
      <c r="D20" s="314">
        <f t="shared" si="0"/>
        <v>16</v>
      </c>
      <c r="E20" s="315">
        <f t="shared" si="1"/>
        <v>9.8</v>
      </c>
      <c r="F20" s="314">
        <f t="shared" si="2"/>
        <v>16</v>
      </c>
      <c r="G20" s="316">
        <f t="shared" si="3"/>
        <v>0</v>
      </c>
    </row>
    <row r="21" spans="1:7" ht="14.25">
      <c r="A21" s="318" t="s">
        <v>569</v>
      </c>
      <c r="B21" s="312">
        <v>46.91</v>
      </c>
      <c r="C21" s="317">
        <v>13.4</v>
      </c>
      <c r="D21" s="314">
        <f t="shared" si="0"/>
        <v>9</v>
      </c>
      <c r="E21" s="315">
        <f t="shared" si="1"/>
        <v>13.4</v>
      </c>
      <c r="F21" s="314">
        <f t="shared" si="2"/>
        <v>9</v>
      </c>
      <c r="G21" s="316">
        <f t="shared" si="3"/>
        <v>0</v>
      </c>
    </row>
    <row r="22" spans="1:4" ht="14.25">
      <c r="A22" s="322" t="s">
        <v>570</v>
      </c>
      <c r="B22" s="323" t="s">
        <v>216</v>
      </c>
      <c r="C22" s="306" t="s">
        <v>571</v>
      </c>
      <c r="D22" s="306" t="s">
        <v>571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C22"/>
  <sheetViews>
    <sheetView zoomScalePageLayoutView="0" workbookViewId="0" topLeftCell="A1">
      <selection activeCell="C18" sqref="C18"/>
    </sheetView>
  </sheetViews>
  <sheetFormatPr defaultColWidth="7.875" defaultRowHeight="14.25"/>
  <cols>
    <col min="1" max="1" width="11.25390625" style="0" customWidth="1"/>
    <col min="2" max="2" width="13.50390625" style="0" customWidth="1"/>
    <col min="3" max="3" width="9.25390625" style="1" customWidth="1"/>
    <col min="4" max="4" width="10.375" style="1" customWidth="1"/>
    <col min="5" max="5" width="10.625" style="1" customWidth="1"/>
    <col min="6" max="16384" width="7.875" style="1" customWidth="1"/>
  </cols>
  <sheetData>
    <row r="1" spans="1:3" ht="14.25">
      <c r="A1" s="456" t="s">
        <v>374</v>
      </c>
      <c r="B1" s="457"/>
      <c r="C1" s="458"/>
    </row>
    <row r="2" spans="1:3" ht="14.25">
      <c r="A2" s="415" t="s">
        <v>268</v>
      </c>
      <c r="B2" s="459"/>
      <c r="C2" s="459"/>
    </row>
    <row r="3" spans="1:3" ht="14.25">
      <c r="A3" s="6"/>
      <c r="B3" s="378" t="s">
        <v>634</v>
      </c>
      <c r="C3" s="447" t="s">
        <v>247</v>
      </c>
    </row>
    <row r="4" spans="1:3" ht="14.25">
      <c r="A4" s="7"/>
      <c r="B4" s="7" t="s">
        <v>224</v>
      </c>
      <c r="C4" s="448"/>
    </row>
    <row r="5" spans="1:3" ht="14.25">
      <c r="A5" s="6" t="s">
        <v>249</v>
      </c>
      <c r="B5" s="118">
        <v>10.9</v>
      </c>
      <c r="C5" s="91" t="s">
        <v>253</v>
      </c>
    </row>
    <row r="6" spans="1:3" ht="14.25">
      <c r="A6" s="78" t="s">
        <v>250</v>
      </c>
      <c r="B6" s="119">
        <v>10.7</v>
      </c>
      <c r="C6" s="102">
        <f>RANK(B6,($B$6:$B$22))</f>
        <v>12</v>
      </c>
    </row>
    <row r="7" spans="1:3" ht="14.25">
      <c r="A7" s="110" t="s">
        <v>269</v>
      </c>
      <c r="B7" s="119">
        <v>10.8</v>
      </c>
      <c r="C7" s="102">
        <f aca="true" t="shared" si="0" ref="C7:C22">RANK(B7,($B$6:$B$22))</f>
        <v>11</v>
      </c>
    </row>
    <row r="8" spans="1:3" ht="14.25">
      <c r="A8" s="110" t="s">
        <v>270</v>
      </c>
      <c r="B8" s="119">
        <v>11.9</v>
      </c>
      <c r="C8" s="102">
        <f t="shared" si="0"/>
        <v>2</v>
      </c>
    </row>
    <row r="9" spans="1:3" ht="14.25">
      <c r="A9" s="110" t="s">
        <v>271</v>
      </c>
      <c r="B9" s="119">
        <v>10.5</v>
      </c>
      <c r="C9" s="102">
        <f t="shared" si="0"/>
        <v>14</v>
      </c>
    </row>
    <row r="10" spans="1:3" ht="14.25">
      <c r="A10" s="110" t="s">
        <v>272</v>
      </c>
      <c r="B10" s="119">
        <v>11.5</v>
      </c>
      <c r="C10" s="102">
        <f t="shared" si="0"/>
        <v>3</v>
      </c>
    </row>
    <row r="11" spans="1:3" ht="14.25">
      <c r="A11" s="97" t="s">
        <v>251</v>
      </c>
      <c r="B11" s="120">
        <v>10.7</v>
      </c>
      <c r="C11" s="290">
        <f t="shared" si="0"/>
        <v>12</v>
      </c>
    </row>
    <row r="12" spans="1:3" ht="14.25">
      <c r="A12" s="110" t="s">
        <v>273</v>
      </c>
      <c r="B12" s="119">
        <v>11.4</v>
      </c>
      <c r="C12" s="102">
        <f t="shared" si="0"/>
        <v>4</v>
      </c>
    </row>
    <row r="13" spans="1:3" ht="14.25">
      <c r="A13" s="110" t="s">
        <v>274</v>
      </c>
      <c r="B13" s="119">
        <v>11.1</v>
      </c>
      <c r="C13" s="102">
        <f t="shared" si="0"/>
        <v>7</v>
      </c>
    </row>
    <row r="14" spans="1:3" ht="14.25">
      <c r="A14" s="110" t="s">
        <v>275</v>
      </c>
      <c r="B14" s="119">
        <v>10.3</v>
      </c>
      <c r="C14" s="102">
        <f t="shared" si="0"/>
        <v>15</v>
      </c>
    </row>
    <row r="15" spans="1:3" ht="14.25">
      <c r="A15" s="110" t="s">
        <v>276</v>
      </c>
      <c r="B15" s="119">
        <v>10.1</v>
      </c>
      <c r="C15" s="102">
        <f t="shared" si="0"/>
        <v>16</v>
      </c>
    </row>
    <row r="16" spans="1:3" ht="14.25">
      <c r="A16" s="110" t="s">
        <v>277</v>
      </c>
      <c r="B16" s="119">
        <v>11.3</v>
      </c>
      <c r="C16" s="102">
        <f t="shared" si="0"/>
        <v>5</v>
      </c>
    </row>
    <row r="17" spans="1:3" ht="14.25">
      <c r="A17" s="110" t="s">
        <v>278</v>
      </c>
      <c r="B17" s="119">
        <v>10.9</v>
      </c>
      <c r="C17" s="102">
        <f t="shared" si="0"/>
        <v>9</v>
      </c>
    </row>
    <row r="18" spans="1:3" ht="14.25">
      <c r="A18" s="110" t="s">
        <v>279</v>
      </c>
      <c r="B18" s="119">
        <v>10.9</v>
      </c>
      <c r="C18" s="102">
        <f t="shared" si="0"/>
        <v>9</v>
      </c>
    </row>
    <row r="19" spans="1:3" ht="14.25">
      <c r="A19" s="110" t="s">
        <v>280</v>
      </c>
      <c r="B19" s="119">
        <v>12</v>
      </c>
      <c r="C19" s="102">
        <f t="shared" si="0"/>
        <v>1</v>
      </c>
    </row>
    <row r="20" spans="1:3" ht="14.25">
      <c r="A20" s="110" t="s">
        <v>281</v>
      </c>
      <c r="B20" s="119">
        <v>11.2</v>
      </c>
      <c r="C20" s="102">
        <f t="shared" si="0"/>
        <v>6</v>
      </c>
    </row>
    <row r="21" spans="1:3" ht="14.25">
      <c r="A21" s="183" t="s">
        <v>282</v>
      </c>
      <c r="B21" s="187">
        <v>11</v>
      </c>
      <c r="C21" s="102">
        <f t="shared" si="0"/>
        <v>8</v>
      </c>
    </row>
    <row r="22" spans="1:3" ht="14.25">
      <c r="A22" s="113" t="s">
        <v>377</v>
      </c>
      <c r="B22" s="188">
        <v>6.7</v>
      </c>
      <c r="C22" s="103">
        <f t="shared" si="0"/>
        <v>17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/>
  <dimension ref="A1:G22"/>
  <sheetViews>
    <sheetView zoomScalePageLayoutView="0" workbookViewId="0" topLeftCell="A1">
      <selection activeCell="J24" sqref="J24"/>
    </sheetView>
  </sheetViews>
  <sheetFormatPr defaultColWidth="7.875" defaultRowHeight="14.25"/>
  <cols>
    <col min="1" max="1" width="10.50390625" style="0" customWidth="1"/>
    <col min="2" max="2" width="9.125" style="0" customWidth="1"/>
    <col min="3" max="3" width="7.875" style="1" customWidth="1"/>
    <col min="4" max="4" width="9.125" style="1" customWidth="1"/>
    <col min="5" max="5" width="9.50390625" style="1" hidden="1" customWidth="1"/>
    <col min="6" max="7" width="7.875" style="1" hidden="1" customWidth="1"/>
    <col min="8" max="16384" width="7.875" style="1" customWidth="1"/>
  </cols>
  <sheetData>
    <row r="1" spans="1:4" ht="13.5" customHeight="1">
      <c r="A1" s="460" t="s">
        <v>368</v>
      </c>
      <c r="B1" s="461"/>
      <c r="C1" s="461"/>
      <c r="D1" s="461"/>
    </row>
    <row r="2" spans="1:4" ht="14.25">
      <c r="A2" s="415" t="s">
        <v>283</v>
      </c>
      <c r="B2" s="415"/>
      <c r="C2" s="415"/>
      <c r="D2" s="415"/>
    </row>
    <row r="3" spans="1:4" ht="14.25">
      <c r="A3" s="6"/>
      <c r="B3" s="379" t="s">
        <v>620</v>
      </c>
      <c r="C3" s="6" t="s">
        <v>246</v>
      </c>
      <c r="D3" s="447" t="s">
        <v>284</v>
      </c>
    </row>
    <row r="4" spans="1:4" ht="14.25">
      <c r="A4" s="54"/>
      <c r="B4" s="108" t="s">
        <v>248</v>
      </c>
      <c r="C4" s="7" t="s">
        <v>224</v>
      </c>
      <c r="D4" s="448"/>
    </row>
    <row r="5" spans="1:7" ht="14.25">
      <c r="A5" s="6" t="s">
        <v>249</v>
      </c>
      <c r="B5" s="122">
        <v>14821.32</v>
      </c>
      <c r="C5" s="87">
        <v>11</v>
      </c>
      <c r="D5" s="91" t="s">
        <v>253</v>
      </c>
      <c r="F5" s="123"/>
      <c r="G5" s="111"/>
    </row>
    <row r="6" spans="1:7" ht="14.25">
      <c r="A6" s="78" t="s">
        <v>378</v>
      </c>
      <c r="B6" s="122">
        <v>5494.37</v>
      </c>
      <c r="C6" s="88">
        <v>10.2</v>
      </c>
      <c r="D6" s="102">
        <f>RANK(C6,($C$6:$C$22))</f>
        <v>17</v>
      </c>
      <c r="E6" s="171">
        <f>ROUND(C6,1)</f>
        <v>10.2</v>
      </c>
      <c r="F6" s="123">
        <f>RANK(E6,($E$6:$E$22))</f>
        <v>17</v>
      </c>
      <c r="G6" s="102">
        <f>D6-F6</f>
        <v>0</v>
      </c>
    </row>
    <row r="7" spans="1:7" ht="14.25">
      <c r="A7" s="110" t="s">
        <v>285</v>
      </c>
      <c r="B7" s="122">
        <v>644.49</v>
      </c>
      <c r="C7" s="88">
        <v>11.2</v>
      </c>
      <c r="D7" s="102">
        <f aca="true" t="shared" si="0" ref="D7:D20">RANK(C7,($C$6:$C$22))</f>
        <v>10</v>
      </c>
      <c r="E7" s="171">
        <f aca="true" t="shared" si="1" ref="E7:E20">ROUND(C7,1)</f>
        <v>11.2</v>
      </c>
      <c r="F7" s="123">
        <f aca="true" t="shared" si="2" ref="F7:F22">RANK(E7,($E$6:$E$22))</f>
        <v>10</v>
      </c>
      <c r="G7" s="102">
        <f aca="true" t="shared" si="3" ref="G7:G22">D7-F7</f>
        <v>0</v>
      </c>
    </row>
    <row r="8" spans="1:7" ht="14.25">
      <c r="A8" s="110" t="s">
        <v>286</v>
      </c>
      <c r="B8" s="122">
        <v>736.57</v>
      </c>
      <c r="C8" s="88">
        <v>11.7</v>
      </c>
      <c r="D8" s="102">
        <f t="shared" si="0"/>
        <v>7</v>
      </c>
      <c r="E8" s="171">
        <f t="shared" si="1"/>
        <v>11.7</v>
      </c>
      <c r="F8" s="123">
        <f t="shared" si="2"/>
        <v>7</v>
      </c>
      <c r="G8" s="102">
        <f t="shared" si="3"/>
        <v>0</v>
      </c>
    </row>
    <row r="9" spans="1:7" ht="14.25">
      <c r="A9" s="110" t="s">
        <v>287</v>
      </c>
      <c r="B9" s="122">
        <v>1223.21</v>
      </c>
      <c r="C9" s="88">
        <v>11.5</v>
      </c>
      <c r="D9" s="102">
        <f t="shared" si="0"/>
        <v>9</v>
      </c>
      <c r="E9" s="171">
        <f t="shared" si="1"/>
        <v>11.5</v>
      </c>
      <c r="F9" s="123">
        <f t="shared" si="2"/>
        <v>9</v>
      </c>
      <c r="G9" s="102">
        <f t="shared" si="3"/>
        <v>0</v>
      </c>
    </row>
    <row r="10" spans="1:7" ht="14.25">
      <c r="A10" s="110" t="s">
        <v>288</v>
      </c>
      <c r="B10" s="122">
        <v>1336.22</v>
      </c>
      <c r="C10" s="88">
        <v>12.2</v>
      </c>
      <c r="D10" s="102">
        <f t="shared" si="0"/>
        <v>3</v>
      </c>
      <c r="E10" s="171">
        <f t="shared" si="1"/>
        <v>12.2</v>
      </c>
      <c r="F10" s="123">
        <f t="shared" si="2"/>
        <v>3</v>
      </c>
      <c r="G10" s="102">
        <f t="shared" si="3"/>
        <v>0</v>
      </c>
    </row>
    <row r="11" spans="1:7" ht="14.25">
      <c r="A11" s="97" t="s">
        <v>251</v>
      </c>
      <c r="B11" s="124">
        <v>305.28</v>
      </c>
      <c r="C11" s="117">
        <v>13</v>
      </c>
      <c r="D11" s="383">
        <f t="shared" si="0"/>
        <v>1</v>
      </c>
      <c r="E11" s="171">
        <f t="shared" si="1"/>
        <v>13</v>
      </c>
      <c r="F11" s="123">
        <f t="shared" si="2"/>
        <v>1</v>
      </c>
      <c r="G11" s="102">
        <f t="shared" si="3"/>
        <v>0</v>
      </c>
    </row>
    <row r="12" spans="1:7" ht="14.25">
      <c r="A12" s="110" t="s">
        <v>289</v>
      </c>
      <c r="B12" s="122">
        <v>624.18</v>
      </c>
      <c r="C12" s="88">
        <v>12.4</v>
      </c>
      <c r="D12" s="102">
        <f t="shared" si="0"/>
        <v>2</v>
      </c>
      <c r="E12" s="171">
        <f t="shared" si="1"/>
        <v>12.4</v>
      </c>
      <c r="F12" s="123">
        <f t="shared" si="2"/>
        <v>2</v>
      </c>
      <c r="G12" s="102">
        <f t="shared" si="3"/>
        <v>0</v>
      </c>
    </row>
    <row r="13" spans="1:7" ht="14.25">
      <c r="A13" s="110" t="s">
        <v>290</v>
      </c>
      <c r="B13" s="122">
        <v>883.55</v>
      </c>
      <c r="C13" s="88">
        <v>11.2</v>
      </c>
      <c r="D13" s="102">
        <f t="shared" si="0"/>
        <v>10</v>
      </c>
      <c r="E13" s="171">
        <f t="shared" si="1"/>
        <v>11.2</v>
      </c>
      <c r="F13" s="123">
        <f t="shared" si="2"/>
        <v>10</v>
      </c>
      <c r="G13" s="102">
        <f t="shared" si="3"/>
        <v>0</v>
      </c>
    </row>
    <row r="14" spans="1:7" ht="14.25">
      <c r="A14" s="110" t="s">
        <v>291</v>
      </c>
      <c r="B14" s="122">
        <v>1043.81</v>
      </c>
      <c r="C14" s="88">
        <v>11</v>
      </c>
      <c r="D14" s="102">
        <f t="shared" si="0"/>
        <v>13</v>
      </c>
      <c r="E14" s="171">
        <f t="shared" si="1"/>
        <v>11</v>
      </c>
      <c r="F14" s="123">
        <f t="shared" si="2"/>
        <v>13</v>
      </c>
      <c r="G14" s="102">
        <f t="shared" si="3"/>
        <v>0</v>
      </c>
    </row>
    <row r="15" spans="1:7" ht="14.25">
      <c r="A15" s="110" t="s">
        <v>292</v>
      </c>
      <c r="B15" s="122">
        <v>963.66</v>
      </c>
      <c r="C15" s="88">
        <v>11.1</v>
      </c>
      <c r="D15" s="102">
        <f t="shared" si="0"/>
        <v>12</v>
      </c>
      <c r="E15" s="171">
        <f t="shared" si="1"/>
        <v>11.1</v>
      </c>
      <c r="F15" s="123">
        <f t="shared" si="2"/>
        <v>12</v>
      </c>
      <c r="G15" s="102">
        <f t="shared" si="3"/>
        <v>0</v>
      </c>
    </row>
    <row r="16" spans="1:7" ht="14.25">
      <c r="A16" s="110" t="s">
        <v>293</v>
      </c>
      <c r="B16" s="122">
        <v>446.81</v>
      </c>
      <c r="C16" s="88">
        <v>11.8</v>
      </c>
      <c r="D16" s="102">
        <f t="shared" si="0"/>
        <v>6</v>
      </c>
      <c r="E16" s="171">
        <f t="shared" si="1"/>
        <v>11.8</v>
      </c>
      <c r="F16" s="123">
        <f t="shared" si="2"/>
        <v>6</v>
      </c>
      <c r="G16" s="102">
        <f t="shared" si="3"/>
        <v>0</v>
      </c>
    </row>
    <row r="17" spans="1:7" ht="14.25">
      <c r="A17" s="110" t="s">
        <v>294</v>
      </c>
      <c r="B17" s="122">
        <v>436.04</v>
      </c>
      <c r="C17" s="88">
        <v>11</v>
      </c>
      <c r="D17" s="102">
        <f t="shared" si="0"/>
        <v>13</v>
      </c>
      <c r="E17" s="171">
        <f t="shared" si="1"/>
        <v>11</v>
      </c>
      <c r="F17" s="123">
        <f t="shared" si="2"/>
        <v>13</v>
      </c>
      <c r="G17" s="102">
        <f t="shared" si="3"/>
        <v>0</v>
      </c>
    </row>
    <row r="18" spans="1:7" ht="14.25">
      <c r="A18" s="110" t="s">
        <v>295</v>
      </c>
      <c r="B18" s="122">
        <v>495.98</v>
      </c>
      <c r="C18" s="88">
        <v>10.8</v>
      </c>
      <c r="D18" s="102">
        <f t="shared" si="0"/>
        <v>15</v>
      </c>
      <c r="E18" s="171">
        <f t="shared" si="1"/>
        <v>10.8</v>
      </c>
      <c r="F18" s="123">
        <f t="shared" si="2"/>
        <v>15</v>
      </c>
      <c r="G18" s="102">
        <f t="shared" si="3"/>
        <v>0</v>
      </c>
    </row>
    <row r="19" spans="1:7" ht="14.25">
      <c r="A19" s="110" t="s">
        <v>296</v>
      </c>
      <c r="B19" s="122">
        <v>301.57</v>
      </c>
      <c r="C19" s="88">
        <v>12.2</v>
      </c>
      <c r="D19" s="102">
        <f t="shared" si="0"/>
        <v>3</v>
      </c>
      <c r="E19" s="171">
        <f t="shared" si="1"/>
        <v>12.2</v>
      </c>
      <c r="F19" s="123">
        <f t="shared" si="2"/>
        <v>3</v>
      </c>
      <c r="G19" s="102">
        <f t="shared" si="3"/>
        <v>0</v>
      </c>
    </row>
    <row r="20" spans="1:7" ht="14.25">
      <c r="A20" s="110" t="s">
        <v>297</v>
      </c>
      <c r="B20" s="122">
        <v>209.96</v>
      </c>
      <c r="C20" s="88">
        <v>12.1</v>
      </c>
      <c r="D20" s="102">
        <f t="shared" si="0"/>
        <v>5</v>
      </c>
      <c r="E20" s="171">
        <f t="shared" si="1"/>
        <v>12.1</v>
      </c>
      <c r="F20" s="123">
        <f t="shared" si="2"/>
        <v>5</v>
      </c>
      <c r="G20" s="102">
        <f t="shared" si="3"/>
        <v>0</v>
      </c>
    </row>
    <row r="21" spans="1:7" ht="14.25">
      <c r="A21" s="183" t="s">
        <v>298</v>
      </c>
      <c r="B21" s="189">
        <v>288.86</v>
      </c>
      <c r="C21" s="181">
        <v>11.7</v>
      </c>
      <c r="D21" s="102">
        <f>RANK(C21,($C$6:$C$22))</f>
        <v>7</v>
      </c>
      <c r="E21" s="171">
        <f>ROUND(C21,1)</f>
        <v>11.7</v>
      </c>
      <c r="F21" s="123">
        <f t="shared" si="2"/>
        <v>7</v>
      </c>
      <c r="G21" s="102">
        <f t="shared" si="3"/>
        <v>0</v>
      </c>
    </row>
    <row r="22" spans="1:7" ht="14.25">
      <c r="A22" s="113" t="s">
        <v>377</v>
      </c>
      <c r="B22" s="191">
        <v>14.76</v>
      </c>
      <c r="C22" s="190">
        <v>10.7</v>
      </c>
      <c r="D22" s="103">
        <f>RANK(C22,($C$6:$C$22))</f>
        <v>16</v>
      </c>
      <c r="E22" s="171">
        <f>ROUND(C22,1)</f>
        <v>10.7</v>
      </c>
      <c r="F22" s="123">
        <f t="shared" si="2"/>
        <v>16</v>
      </c>
      <c r="G22" s="102">
        <f t="shared" si="3"/>
        <v>0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zoomScalePageLayoutView="0" workbookViewId="0" topLeftCell="A1">
      <selection activeCell="D25" sqref="D25"/>
    </sheetView>
  </sheetViews>
  <sheetFormatPr defaultColWidth="7.875" defaultRowHeight="14.25"/>
  <cols>
    <col min="1" max="1" width="10.25390625" style="1" customWidth="1"/>
    <col min="2" max="2" width="10.125" style="0" customWidth="1"/>
    <col min="3" max="3" width="8.50390625" style="0" customWidth="1"/>
    <col min="4" max="4" width="8.375" style="0" customWidth="1"/>
    <col min="5" max="5" width="7.875" style="1" hidden="1" customWidth="1"/>
    <col min="6" max="6" width="12.125" style="1" hidden="1" customWidth="1"/>
    <col min="7" max="7" width="12.75390625" style="1" hidden="1" customWidth="1"/>
    <col min="8" max="16384" width="7.875" style="1" customWidth="1"/>
  </cols>
  <sheetData>
    <row r="1" spans="1:4" ht="14.25">
      <c r="A1" s="462" t="s">
        <v>375</v>
      </c>
      <c r="B1" s="461"/>
      <c r="C1" s="461"/>
      <c r="D1" s="461"/>
    </row>
    <row r="2" spans="1:4" ht="15" customHeight="1">
      <c r="A2" s="325" t="s">
        <v>572</v>
      </c>
      <c r="B2" s="83"/>
      <c r="C2" s="83"/>
      <c r="D2" s="126"/>
    </row>
    <row r="3" spans="1:4" ht="13.5" customHeight="1">
      <c r="A3" s="6"/>
      <c r="B3" s="379" t="s">
        <v>620</v>
      </c>
      <c r="C3" s="6" t="s">
        <v>246</v>
      </c>
      <c r="D3" s="447" t="s">
        <v>247</v>
      </c>
    </row>
    <row r="4" spans="1:4" ht="14.25">
      <c r="A4" s="54"/>
      <c r="B4" s="108" t="s">
        <v>248</v>
      </c>
      <c r="C4" s="127" t="s">
        <v>299</v>
      </c>
      <c r="D4" s="448"/>
    </row>
    <row r="5" spans="1:4" ht="14.25" customHeight="1">
      <c r="A5" s="177" t="s">
        <v>381</v>
      </c>
      <c r="B5" s="91">
        <v>2882.1249</v>
      </c>
      <c r="C5" s="30">
        <v>9.45034686129604</v>
      </c>
      <c r="D5" s="91" t="s">
        <v>253</v>
      </c>
    </row>
    <row r="6" spans="1:7" ht="14.25" customHeight="1">
      <c r="A6" s="78" t="s">
        <v>250</v>
      </c>
      <c r="B6" s="92">
        <v>1376.188</v>
      </c>
      <c r="C6" s="10">
        <v>10.088751730501158</v>
      </c>
      <c r="D6" s="128">
        <f>RANK(C6,($C$6:$C$22))</f>
        <v>12</v>
      </c>
      <c r="E6" s="142">
        <f>ROUND(C6,1)</f>
        <v>10.1</v>
      </c>
      <c r="F6" s="1">
        <f>RANK(E6,($E$6:$E$22))</f>
        <v>12</v>
      </c>
      <c r="G6" s="69">
        <f>D6-F6</f>
        <v>0</v>
      </c>
    </row>
    <row r="7" spans="1:7" ht="14.25" customHeight="1">
      <c r="A7" s="110" t="s">
        <v>300</v>
      </c>
      <c r="B7" s="92">
        <v>95.3174</v>
      </c>
      <c r="C7" s="10">
        <v>8.281389338558967</v>
      </c>
      <c r="D7" s="128">
        <f aca="true" t="shared" si="0" ref="D7:D18">RANK(C7,($C$6:$C$22))</f>
        <v>16</v>
      </c>
      <c r="E7" s="142">
        <f aca="true" t="shared" si="1" ref="E7:E22">ROUND(C7,1)</f>
        <v>8.3</v>
      </c>
      <c r="F7" s="1">
        <f aca="true" t="shared" si="2" ref="F7:F22">RANK(E7,($E$6:$E$22))</f>
        <v>16</v>
      </c>
      <c r="G7" s="69">
        <f aca="true" t="shared" si="3" ref="G7:G22">D7-F7</f>
        <v>0</v>
      </c>
    </row>
    <row r="8" spans="1:7" ht="14.25" customHeight="1">
      <c r="A8" s="110" t="s">
        <v>301</v>
      </c>
      <c r="B8" s="92">
        <v>91.3615</v>
      </c>
      <c r="C8" s="10">
        <v>8.444038761935062</v>
      </c>
      <c r="D8" s="128">
        <f t="shared" si="0"/>
        <v>15</v>
      </c>
      <c r="E8" s="142">
        <f t="shared" si="1"/>
        <v>8.4</v>
      </c>
      <c r="F8" s="1">
        <f t="shared" si="2"/>
        <v>15</v>
      </c>
      <c r="G8" s="69">
        <f t="shared" si="3"/>
        <v>0</v>
      </c>
    </row>
    <row r="9" spans="1:7" ht="14.25" customHeight="1">
      <c r="A9" s="110" t="s">
        <v>302</v>
      </c>
      <c r="B9" s="92">
        <v>207.6729</v>
      </c>
      <c r="C9" s="10">
        <v>4.974425256998487</v>
      </c>
      <c r="D9" s="128">
        <f t="shared" si="0"/>
        <v>17</v>
      </c>
      <c r="E9" s="142">
        <f t="shared" si="1"/>
        <v>5</v>
      </c>
      <c r="F9" s="1">
        <f t="shared" si="2"/>
        <v>17</v>
      </c>
      <c r="G9" s="69">
        <f t="shared" si="3"/>
        <v>0</v>
      </c>
    </row>
    <row r="10" spans="1:7" ht="14.25" customHeight="1">
      <c r="A10" s="110" t="s">
        <v>303</v>
      </c>
      <c r="B10" s="92">
        <v>244.768</v>
      </c>
      <c r="C10" s="10">
        <v>8.502994861392352</v>
      </c>
      <c r="D10" s="128">
        <f t="shared" si="0"/>
        <v>14</v>
      </c>
      <c r="E10" s="142">
        <f t="shared" si="1"/>
        <v>8.5</v>
      </c>
      <c r="F10" s="1">
        <f t="shared" si="2"/>
        <v>14</v>
      </c>
      <c r="G10" s="69">
        <f t="shared" si="3"/>
        <v>0</v>
      </c>
    </row>
    <row r="11" spans="1:7" ht="14.25" customHeight="1">
      <c r="A11" s="201" t="s">
        <v>382</v>
      </c>
      <c r="B11" s="129">
        <v>52.4583</v>
      </c>
      <c r="C11" s="111">
        <v>17.160583990512492</v>
      </c>
      <c r="D11" s="343">
        <f t="shared" si="0"/>
        <v>3</v>
      </c>
      <c r="E11" s="142">
        <f t="shared" si="1"/>
        <v>17.2</v>
      </c>
      <c r="F11" s="1">
        <f t="shared" si="2"/>
        <v>3</v>
      </c>
      <c r="G11" s="69">
        <f t="shared" si="3"/>
        <v>0</v>
      </c>
    </row>
    <row r="12" spans="1:7" ht="14.25" customHeight="1">
      <c r="A12" s="110" t="s">
        <v>304</v>
      </c>
      <c r="B12" s="92">
        <v>98.2821</v>
      </c>
      <c r="C12" s="10">
        <v>15.375025385954558</v>
      </c>
      <c r="D12" s="128">
        <f t="shared" si="0"/>
        <v>6</v>
      </c>
      <c r="E12" s="142">
        <f t="shared" si="1"/>
        <v>15.4</v>
      </c>
      <c r="F12" s="1">
        <f t="shared" si="2"/>
        <v>6</v>
      </c>
      <c r="G12" s="69">
        <f t="shared" si="3"/>
        <v>0</v>
      </c>
    </row>
    <row r="13" spans="1:7" s="2" customFormat="1" ht="14.25" customHeight="1">
      <c r="A13" s="110" t="s">
        <v>305</v>
      </c>
      <c r="B13" s="92">
        <v>117.9702</v>
      </c>
      <c r="C13" s="10">
        <v>11.917585081222413</v>
      </c>
      <c r="D13" s="128">
        <f t="shared" si="0"/>
        <v>9</v>
      </c>
      <c r="E13" s="142">
        <f t="shared" si="1"/>
        <v>11.9</v>
      </c>
      <c r="F13" s="1">
        <f t="shared" si="2"/>
        <v>9</v>
      </c>
      <c r="G13" s="69">
        <f t="shared" si="3"/>
        <v>0</v>
      </c>
    </row>
    <row r="14" spans="1:7" ht="14.25" customHeight="1">
      <c r="A14" s="110" t="s">
        <v>306</v>
      </c>
      <c r="B14" s="92">
        <v>119.3639</v>
      </c>
      <c r="C14" s="10">
        <v>18.147453815515448</v>
      </c>
      <c r="D14" s="128">
        <f t="shared" si="0"/>
        <v>1</v>
      </c>
      <c r="E14" s="142">
        <f t="shared" si="1"/>
        <v>18.1</v>
      </c>
      <c r="F14" s="1">
        <f t="shared" si="2"/>
        <v>1</v>
      </c>
      <c r="G14" s="69">
        <f t="shared" si="3"/>
        <v>0</v>
      </c>
    </row>
    <row r="15" spans="1:7" ht="14.25" customHeight="1">
      <c r="A15" s="110" t="s">
        <v>307</v>
      </c>
      <c r="B15" s="92">
        <v>118.4525</v>
      </c>
      <c r="C15" s="10">
        <v>11.395694170023205</v>
      </c>
      <c r="D15" s="128">
        <f t="shared" si="0"/>
        <v>10</v>
      </c>
      <c r="E15" s="142">
        <f t="shared" si="1"/>
        <v>11.4</v>
      </c>
      <c r="F15" s="1">
        <f t="shared" si="2"/>
        <v>10</v>
      </c>
      <c r="G15" s="69">
        <f t="shared" si="3"/>
        <v>0</v>
      </c>
    </row>
    <row r="16" spans="1:7" ht="14.25" customHeight="1">
      <c r="A16" s="110" t="s">
        <v>308</v>
      </c>
      <c r="B16" s="92">
        <v>77.5782</v>
      </c>
      <c r="C16" s="10">
        <v>18.022686196593426</v>
      </c>
      <c r="D16" s="128">
        <f t="shared" si="0"/>
        <v>2</v>
      </c>
      <c r="E16" s="142">
        <f t="shared" si="1"/>
        <v>18</v>
      </c>
      <c r="F16" s="1">
        <f t="shared" si="2"/>
        <v>2</v>
      </c>
      <c r="G16" s="69">
        <f t="shared" si="3"/>
        <v>0</v>
      </c>
    </row>
    <row r="17" spans="1:7" ht="14.25" customHeight="1">
      <c r="A17" s="110" t="s">
        <v>309</v>
      </c>
      <c r="B17" s="92">
        <v>40.6785</v>
      </c>
      <c r="C17" s="10">
        <v>9.352570202745213</v>
      </c>
      <c r="D17" s="128">
        <f t="shared" si="0"/>
        <v>13</v>
      </c>
      <c r="E17" s="142">
        <f t="shared" si="1"/>
        <v>9.4</v>
      </c>
      <c r="F17" s="1">
        <f t="shared" si="2"/>
        <v>13</v>
      </c>
      <c r="G17" s="69">
        <f t="shared" si="3"/>
        <v>0</v>
      </c>
    </row>
    <row r="18" spans="1:7" ht="14.25" customHeight="1">
      <c r="A18" s="110" t="s">
        <v>310</v>
      </c>
      <c r="B18" s="92">
        <v>65.7739</v>
      </c>
      <c r="C18" s="10">
        <v>11.098367827469076</v>
      </c>
      <c r="D18" s="128">
        <f t="shared" si="0"/>
        <v>11</v>
      </c>
      <c r="E18" s="142">
        <f t="shared" si="1"/>
        <v>11.1</v>
      </c>
      <c r="F18" s="1">
        <f t="shared" si="2"/>
        <v>11</v>
      </c>
      <c r="G18" s="69">
        <f t="shared" si="3"/>
        <v>0</v>
      </c>
    </row>
    <row r="19" spans="1:7" ht="14.25" customHeight="1">
      <c r="A19" s="110" t="s">
        <v>311</v>
      </c>
      <c r="B19" s="92">
        <v>29.1526</v>
      </c>
      <c r="C19" s="10">
        <v>13.779120368744174</v>
      </c>
      <c r="D19" s="128">
        <f>RANK(C19,($C$6:$C$22))</f>
        <v>7</v>
      </c>
      <c r="E19" s="142">
        <f t="shared" si="1"/>
        <v>13.8</v>
      </c>
      <c r="F19" s="1">
        <f t="shared" si="2"/>
        <v>7</v>
      </c>
      <c r="G19" s="69">
        <f t="shared" si="3"/>
        <v>0</v>
      </c>
    </row>
    <row r="20" spans="1:7" ht="14.25" customHeight="1">
      <c r="A20" s="110" t="s">
        <v>312</v>
      </c>
      <c r="B20" s="92">
        <v>22.487</v>
      </c>
      <c r="C20" s="10">
        <v>16.85807826222522</v>
      </c>
      <c r="D20" s="128">
        <f>RANK(C20,($C$6:$C$22))</f>
        <v>5</v>
      </c>
      <c r="E20" s="142">
        <f t="shared" si="1"/>
        <v>16.9</v>
      </c>
      <c r="F20" s="1">
        <f t="shared" si="2"/>
        <v>5</v>
      </c>
      <c r="G20" s="69">
        <f t="shared" si="3"/>
        <v>0</v>
      </c>
    </row>
    <row r="21" spans="1:7" ht="14.25" customHeight="1">
      <c r="A21" s="183" t="s">
        <v>313</v>
      </c>
      <c r="B21" s="184">
        <v>18.2003</v>
      </c>
      <c r="C21" s="185">
        <v>17.068574038220333</v>
      </c>
      <c r="D21" s="128">
        <f>RANK(C21,($C$6:$C$22))</f>
        <v>4</v>
      </c>
      <c r="E21" s="142">
        <f t="shared" si="1"/>
        <v>17.1</v>
      </c>
      <c r="F21" s="1">
        <f t="shared" si="2"/>
        <v>4</v>
      </c>
      <c r="G21" s="69">
        <f t="shared" si="3"/>
        <v>0</v>
      </c>
    </row>
    <row r="22" spans="1:7" ht="14.25" customHeight="1">
      <c r="A22" s="192" t="s">
        <v>380</v>
      </c>
      <c r="B22" s="182">
        <v>3.9962</v>
      </c>
      <c r="C22" s="28">
        <v>11.96346520228623</v>
      </c>
      <c r="D22" s="131">
        <f>RANK(C22,($C$6:$C$22))</f>
        <v>8</v>
      </c>
      <c r="E22" s="142">
        <f t="shared" si="1"/>
        <v>12</v>
      </c>
      <c r="F22" s="1">
        <f t="shared" si="2"/>
        <v>8</v>
      </c>
      <c r="G22" s="69">
        <f t="shared" si="3"/>
        <v>0</v>
      </c>
    </row>
  </sheetData>
  <sheetProtection/>
  <mergeCells count="2">
    <mergeCell ref="A1:D1"/>
    <mergeCell ref="D3:D4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6"/>
  <dimension ref="A1:G22"/>
  <sheetViews>
    <sheetView zoomScalePageLayoutView="0" workbookViewId="0" topLeftCell="A1">
      <selection activeCell="C11" sqref="C11"/>
    </sheetView>
  </sheetViews>
  <sheetFormatPr defaultColWidth="7.875" defaultRowHeight="14.25"/>
  <cols>
    <col min="1" max="1" width="14.00390625" style="0" customWidth="1"/>
    <col min="2" max="2" width="11.125" style="0" customWidth="1"/>
    <col min="3" max="4" width="7.875" style="1" customWidth="1"/>
    <col min="5" max="7" width="7.875" style="1" hidden="1" customWidth="1"/>
    <col min="8" max="16384" width="7.875" style="1" customWidth="1"/>
  </cols>
  <sheetData>
    <row r="1" spans="1:4" ht="14.25">
      <c r="A1" s="462" t="s">
        <v>418</v>
      </c>
      <c r="B1" s="461"/>
      <c r="C1" s="461"/>
      <c r="D1" s="461"/>
    </row>
    <row r="2" spans="1:4" ht="14.25">
      <c r="A2" s="463" t="s">
        <v>334</v>
      </c>
      <c r="B2" s="464"/>
      <c r="C2" s="464"/>
      <c r="D2" s="70"/>
    </row>
    <row r="3" spans="1:4" ht="14.25" customHeight="1">
      <c r="A3" s="132"/>
      <c r="B3" s="378" t="s">
        <v>620</v>
      </c>
      <c r="C3" s="22" t="s">
        <v>314</v>
      </c>
      <c r="D3" s="447" t="s">
        <v>247</v>
      </c>
    </row>
    <row r="4" spans="1:4" ht="14.25" customHeight="1">
      <c r="A4" s="133"/>
      <c r="B4" s="127" t="s">
        <v>315</v>
      </c>
      <c r="C4" s="7" t="s">
        <v>23</v>
      </c>
      <c r="D4" s="448"/>
    </row>
    <row r="5" spans="1:5" ht="14.25">
      <c r="A5" s="163" t="s">
        <v>381</v>
      </c>
      <c r="B5" s="134">
        <v>1015.9302</v>
      </c>
      <c r="C5" s="135">
        <v>6.7260521695136255</v>
      </c>
      <c r="D5" s="91" t="s">
        <v>216</v>
      </c>
      <c r="E5" s="4"/>
    </row>
    <row r="6" spans="1:7" ht="14.25">
      <c r="A6" s="160" t="s">
        <v>384</v>
      </c>
      <c r="B6" s="161">
        <v>225.2861</v>
      </c>
      <c r="C6" s="12">
        <v>6.8851471244081335</v>
      </c>
      <c r="D6" s="128">
        <f aca="true" t="shared" si="0" ref="D6:D22">RANK(C6,($C$6:$C$22))</f>
        <v>7</v>
      </c>
      <c r="E6" s="172">
        <f aca="true" t="shared" si="1" ref="E6:E22">ROUND(C6,1)</f>
        <v>6.9</v>
      </c>
      <c r="F6" s="1">
        <f aca="true" t="shared" si="2" ref="F6:F22">RANK(E6,($E$6:$E$22))</f>
        <v>7</v>
      </c>
      <c r="G6" s="69">
        <f aca="true" t="shared" si="3" ref="G6:G22">D6-F6</f>
        <v>0</v>
      </c>
    </row>
    <row r="7" spans="1:7" ht="14.25">
      <c r="A7" s="160" t="s">
        <v>385</v>
      </c>
      <c r="B7" s="161">
        <v>86.7266</v>
      </c>
      <c r="C7" s="12">
        <v>11.396173873728072</v>
      </c>
      <c r="D7" s="128">
        <f t="shared" si="0"/>
        <v>5</v>
      </c>
      <c r="E7" s="172">
        <f t="shared" si="1"/>
        <v>11.4</v>
      </c>
      <c r="F7" s="1">
        <f t="shared" si="2"/>
        <v>5</v>
      </c>
      <c r="G7" s="69">
        <f t="shared" si="3"/>
        <v>0</v>
      </c>
    </row>
    <row r="8" spans="1:7" ht="14.25">
      <c r="A8" s="160" t="s">
        <v>386</v>
      </c>
      <c r="B8" s="161">
        <v>49.4136</v>
      </c>
      <c r="C8" s="12">
        <v>5.563186959911984</v>
      </c>
      <c r="D8" s="128">
        <f t="shared" si="0"/>
        <v>11</v>
      </c>
      <c r="E8" s="172">
        <f t="shared" si="1"/>
        <v>5.6</v>
      </c>
      <c r="F8" s="1">
        <f t="shared" si="2"/>
        <v>11</v>
      </c>
      <c r="G8" s="69">
        <f t="shared" si="3"/>
        <v>0</v>
      </c>
    </row>
    <row r="9" spans="1:7" ht="14.25">
      <c r="A9" s="160" t="s">
        <v>387</v>
      </c>
      <c r="B9" s="161">
        <v>145.8883</v>
      </c>
      <c r="C9" s="12">
        <v>0.4830322274032799</v>
      </c>
      <c r="D9" s="128">
        <f t="shared" si="0"/>
        <v>16</v>
      </c>
      <c r="E9" s="173">
        <f t="shared" si="1"/>
        <v>0.5</v>
      </c>
      <c r="F9" s="1">
        <f t="shared" si="2"/>
        <v>16</v>
      </c>
      <c r="G9" s="69">
        <f t="shared" si="3"/>
        <v>0</v>
      </c>
    </row>
    <row r="10" spans="1:7" ht="14.25">
      <c r="A10" s="160" t="s">
        <v>388</v>
      </c>
      <c r="B10" s="161">
        <v>76.7724</v>
      </c>
      <c r="C10" s="12">
        <v>8.07016951156682</v>
      </c>
      <c r="D10" s="128">
        <f t="shared" si="0"/>
        <v>6</v>
      </c>
      <c r="E10" s="172">
        <f t="shared" si="1"/>
        <v>8.1</v>
      </c>
      <c r="F10" s="1">
        <f t="shared" si="2"/>
        <v>6</v>
      </c>
      <c r="G10" s="69">
        <f t="shared" si="3"/>
        <v>0</v>
      </c>
    </row>
    <row r="11" spans="1:7" ht="14.25">
      <c r="A11" s="166" t="s">
        <v>372</v>
      </c>
      <c r="B11" s="162">
        <v>42.9895</v>
      </c>
      <c r="C11" s="136">
        <v>6.097401459565783</v>
      </c>
      <c r="D11" s="130">
        <f t="shared" si="0"/>
        <v>10</v>
      </c>
      <c r="E11" s="173">
        <f t="shared" si="1"/>
        <v>6.1</v>
      </c>
      <c r="F11" s="1">
        <f t="shared" si="2"/>
        <v>10</v>
      </c>
      <c r="G11" s="69">
        <f t="shared" si="3"/>
        <v>0</v>
      </c>
    </row>
    <row r="12" spans="1:7" ht="14.25">
      <c r="A12" s="160" t="s">
        <v>338</v>
      </c>
      <c r="B12" s="161">
        <v>59.2235</v>
      </c>
      <c r="C12" s="12">
        <v>6.185352594502427</v>
      </c>
      <c r="D12" s="128">
        <f t="shared" si="0"/>
        <v>9</v>
      </c>
      <c r="E12" s="173">
        <f t="shared" si="1"/>
        <v>6.2</v>
      </c>
      <c r="F12" s="1">
        <f t="shared" si="2"/>
        <v>9</v>
      </c>
      <c r="G12" s="69">
        <f t="shared" si="3"/>
        <v>0</v>
      </c>
    </row>
    <row r="13" spans="1:7" ht="14.25">
      <c r="A13" s="160" t="s">
        <v>339</v>
      </c>
      <c r="B13" s="161">
        <v>67.7653</v>
      </c>
      <c r="C13" s="12">
        <v>6.7354974877537845</v>
      </c>
      <c r="D13" s="128">
        <f t="shared" si="0"/>
        <v>8</v>
      </c>
      <c r="E13" s="172">
        <f t="shared" si="1"/>
        <v>6.7</v>
      </c>
      <c r="F13" s="1">
        <f t="shared" si="2"/>
        <v>8</v>
      </c>
      <c r="G13" s="69">
        <f t="shared" si="3"/>
        <v>0</v>
      </c>
    </row>
    <row r="14" spans="1:7" ht="14.25">
      <c r="A14" s="160" t="s">
        <v>340</v>
      </c>
      <c r="B14" s="161">
        <v>61.742032054</v>
      </c>
      <c r="C14" s="12">
        <v>16.092772315212752</v>
      </c>
      <c r="D14" s="128">
        <f t="shared" si="0"/>
        <v>3</v>
      </c>
      <c r="E14" s="173">
        <f t="shared" si="1"/>
        <v>16.1</v>
      </c>
      <c r="F14" s="1">
        <f t="shared" si="2"/>
        <v>3</v>
      </c>
      <c r="G14" s="69">
        <f t="shared" si="3"/>
        <v>0</v>
      </c>
    </row>
    <row r="15" spans="1:7" ht="14.25">
      <c r="A15" s="160" t="s">
        <v>341</v>
      </c>
      <c r="B15" s="161">
        <v>51.4631</v>
      </c>
      <c r="C15" s="12">
        <v>3.7556224458319813</v>
      </c>
      <c r="D15" s="128">
        <f t="shared" si="0"/>
        <v>13</v>
      </c>
      <c r="E15" s="173">
        <f t="shared" si="1"/>
        <v>3.8</v>
      </c>
      <c r="F15" s="1">
        <f t="shared" si="2"/>
        <v>13</v>
      </c>
      <c r="G15" s="69">
        <f t="shared" si="3"/>
        <v>0</v>
      </c>
    </row>
    <row r="16" spans="1:7" ht="14.25">
      <c r="A16" s="160" t="s">
        <v>342</v>
      </c>
      <c r="B16" s="161">
        <v>43.6102</v>
      </c>
      <c r="C16" s="12">
        <v>33.706766248777456</v>
      </c>
      <c r="D16" s="128">
        <f t="shared" si="0"/>
        <v>1</v>
      </c>
      <c r="E16" s="173">
        <f t="shared" si="1"/>
        <v>33.7</v>
      </c>
      <c r="F16" s="1">
        <f t="shared" si="2"/>
        <v>1</v>
      </c>
      <c r="G16" s="69">
        <f t="shared" si="3"/>
        <v>0</v>
      </c>
    </row>
    <row r="17" spans="1:7" ht="14.25">
      <c r="A17" s="160" t="s">
        <v>343</v>
      </c>
      <c r="B17" s="161">
        <v>17.7956</v>
      </c>
      <c r="C17" s="12">
        <v>4.907093001320505</v>
      </c>
      <c r="D17" s="128">
        <f t="shared" si="0"/>
        <v>12</v>
      </c>
      <c r="E17" s="173">
        <f t="shared" si="1"/>
        <v>4.9</v>
      </c>
      <c r="F17" s="1">
        <f t="shared" si="2"/>
        <v>12</v>
      </c>
      <c r="G17" s="69">
        <f t="shared" si="3"/>
        <v>0</v>
      </c>
    </row>
    <row r="18" spans="1:7" ht="14.25">
      <c r="A18" s="160" t="s">
        <v>383</v>
      </c>
      <c r="B18" s="161">
        <v>11.9104</v>
      </c>
      <c r="C18" s="12">
        <v>2.8691851928624486</v>
      </c>
      <c r="D18" s="128">
        <f t="shared" si="0"/>
        <v>14</v>
      </c>
      <c r="E18" s="173">
        <f t="shared" si="1"/>
        <v>2.9</v>
      </c>
      <c r="F18" s="1">
        <f t="shared" si="2"/>
        <v>14</v>
      </c>
      <c r="G18" s="69">
        <f t="shared" si="3"/>
        <v>0</v>
      </c>
    </row>
    <row r="19" spans="1:7" ht="14.25">
      <c r="A19" s="160" t="s">
        <v>344</v>
      </c>
      <c r="B19" s="161">
        <v>13.94725674</v>
      </c>
      <c r="C19" s="12">
        <v>12.973883303650322</v>
      </c>
      <c r="D19" s="128">
        <f t="shared" si="0"/>
        <v>4</v>
      </c>
      <c r="E19" s="173">
        <f t="shared" si="1"/>
        <v>13</v>
      </c>
      <c r="F19" s="1">
        <f t="shared" si="2"/>
        <v>4</v>
      </c>
      <c r="G19" s="69">
        <f t="shared" si="3"/>
        <v>0</v>
      </c>
    </row>
    <row r="20" spans="1:7" ht="14.25">
      <c r="A20" s="160" t="s">
        <v>345</v>
      </c>
      <c r="B20" s="161">
        <v>23.63930479</v>
      </c>
      <c r="C20" s="12">
        <v>1.6543689278872402</v>
      </c>
      <c r="D20" s="128">
        <f t="shared" si="0"/>
        <v>15</v>
      </c>
      <c r="E20" s="173">
        <f t="shared" si="1"/>
        <v>1.7</v>
      </c>
      <c r="F20" s="1">
        <f t="shared" si="2"/>
        <v>15</v>
      </c>
      <c r="G20" s="69">
        <f t="shared" si="3"/>
        <v>0</v>
      </c>
    </row>
    <row r="21" spans="1:7" ht="14.25">
      <c r="A21" s="160" t="s">
        <v>346</v>
      </c>
      <c r="B21" s="161">
        <v>4.61754327</v>
      </c>
      <c r="C21" s="164">
        <v>0.2764246028476714</v>
      </c>
      <c r="D21" s="128">
        <f t="shared" si="0"/>
        <v>17</v>
      </c>
      <c r="E21" s="173">
        <f t="shared" si="1"/>
        <v>0.3</v>
      </c>
      <c r="F21" s="1">
        <f t="shared" si="2"/>
        <v>17</v>
      </c>
      <c r="G21" s="69">
        <f t="shared" si="3"/>
        <v>0</v>
      </c>
    </row>
    <row r="22" spans="1:7" ht="14.25">
      <c r="A22" s="192" t="s">
        <v>379</v>
      </c>
      <c r="B22" s="40">
        <v>0.3099</v>
      </c>
      <c r="C22" s="64">
        <v>23.761980830670925</v>
      </c>
      <c r="D22" s="131">
        <f t="shared" si="0"/>
        <v>2</v>
      </c>
      <c r="E22" s="173">
        <f t="shared" si="1"/>
        <v>23.8</v>
      </c>
      <c r="F22" s="1">
        <f t="shared" si="2"/>
        <v>2</v>
      </c>
      <c r="G22" s="69">
        <f t="shared" si="3"/>
        <v>0</v>
      </c>
    </row>
  </sheetData>
  <sheetProtection/>
  <mergeCells count="3">
    <mergeCell ref="A1:D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G28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220" width="7.875" style="1" customWidth="1"/>
  </cols>
  <sheetData>
    <row r="1" spans="1:3" ht="14.25">
      <c r="A1" s="440" t="s">
        <v>594</v>
      </c>
      <c r="B1" s="440"/>
      <c r="C1" s="440"/>
    </row>
    <row r="2" spans="1:3" ht="14.25">
      <c r="A2" s="466" t="s">
        <v>316</v>
      </c>
      <c r="B2" s="466"/>
      <c r="C2" s="466"/>
    </row>
    <row r="3" spans="1:3" ht="15.75" customHeight="1">
      <c r="A3" s="22"/>
      <c r="B3" s="380" t="s">
        <v>635</v>
      </c>
      <c r="C3" s="447" t="s">
        <v>247</v>
      </c>
    </row>
    <row r="4" spans="1:3" ht="14.25">
      <c r="A4" s="7"/>
      <c r="B4" s="7" t="s">
        <v>317</v>
      </c>
      <c r="C4" s="465"/>
    </row>
    <row r="5" spans="1:3" ht="14.25">
      <c r="A5" s="38" t="s">
        <v>351</v>
      </c>
      <c r="B5" s="137" t="s">
        <v>216</v>
      </c>
      <c r="C5" s="137" t="s">
        <v>216</v>
      </c>
    </row>
    <row r="6" spans="1:3" ht="14.25">
      <c r="A6" s="4" t="s">
        <v>250</v>
      </c>
      <c r="B6" s="93">
        <v>7</v>
      </c>
      <c r="C6" s="128">
        <f aca="true" t="shared" si="0" ref="C6:C14">RANK(B6,($B$6:$B$14))</f>
        <v>8</v>
      </c>
    </row>
    <row r="7" spans="1:3" ht="14.25">
      <c r="A7" s="4" t="s">
        <v>321</v>
      </c>
      <c r="B7" s="88">
        <v>9</v>
      </c>
      <c r="C7" s="128">
        <f t="shared" si="0"/>
        <v>1</v>
      </c>
    </row>
    <row r="8" spans="1:3" ht="14.25">
      <c r="A8" s="16" t="s">
        <v>251</v>
      </c>
      <c r="B8" s="117">
        <v>8.2</v>
      </c>
      <c r="C8" s="130">
        <f t="shared" si="0"/>
        <v>4</v>
      </c>
    </row>
    <row r="9" spans="1:3" s="2" customFormat="1" ht="13.5" customHeight="1">
      <c r="A9" s="4" t="s">
        <v>323</v>
      </c>
      <c r="B9" s="88">
        <v>8.7</v>
      </c>
      <c r="C9" s="128">
        <f t="shared" si="0"/>
        <v>2</v>
      </c>
    </row>
    <row r="10" spans="1:3" ht="14.25">
      <c r="A10" s="4" t="s">
        <v>324</v>
      </c>
      <c r="B10" s="88">
        <v>6.2</v>
      </c>
      <c r="C10" s="128">
        <f t="shared" si="0"/>
        <v>9</v>
      </c>
    </row>
    <row r="11" spans="1:3" ht="14.25">
      <c r="A11" s="4" t="s">
        <v>325</v>
      </c>
      <c r="B11" s="88">
        <v>8.5</v>
      </c>
      <c r="C11" s="128">
        <f t="shared" si="0"/>
        <v>3</v>
      </c>
    </row>
    <row r="12" spans="1:3" ht="14.25">
      <c r="A12" s="4" t="s">
        <v>326</v>
      </c>
      <c r="B12" s="88">
        <v>8.2</v>
      </c>
      <c r="C12" s="128">
        <f t="shared" si="0"/>
        <v>4</v>
      </c>
    </row>
    <row r="13" spans="1:3" ht="14.25">
      <c r="A13" s="4" t="s">
        <v>327</v>
      </c>
      <c r="B13" s="88">
        <v>7.6</v>
      </c>
      <c r="C13" s="128">
        <f t="shared" si="0"/>
        <v>7</v>
      </c>
    </row>
    <row r="14" spans="1:3" ht="14.25">
      <c r="A14" s="17" t="s">
        <v>328</v>
      </c>
      <c r="B14" s="89">
        <v>7.8</v>
      </c>
      <c r="C14" s="131">
        <f t="shared" si="0"/>
        <v>6</v>
      </c>
    </row>
    <row r="15" spans="1:3" ht="15" customHeight="1">
      <c r="A15" s="4"/>
      <c r="B15" s="8"/>
      <c r="C15" s="4"/>
    </row>
    <row r="16" spans="1:3" s="1" customFormat="1" ht="14.25">
      <c r="A16" s="18" t="s">
        <v>9</v>
      </c>
      <c r="B16" s="467"/>
      <c r="C16" s="467"/>
    </row>
    <row r="17" spans="1:3" ht="14.25">
      <c r="A17" s="6"/>
      <c r="B17" s="6" t="s">
        <v>246</v>
      </c>
      <c r="C17" s="447" t="s">
        <v>247</v>
      </c>
    </row>
    <row r="18" spans="1:3" ht="14.25">
      <c r="A18" s="54"/>
      <c r="B18" s="7" t="s">
        <v>224</v>
      </c>
      <c r="C18" s="465"/>
    </row>
    <row r="19" spans="1:4" ht="14.25">
      <c r="A19" s="196" t="s">
        <v>351</v>
      </c>
      <c r="B19" s="197" t="s">
        <v>216</v>
      </c>
      <c r="C19" s="197" t="s">
        <v>216</v>
      </c>
      <c r="D19" s="142"/>
    </row>
    <row r="20" spans="1:3" ht="14.25">
      <c r="A20" s="4" t="s">
        <v>250</v>
      </c>
      <c r="B20" s="119">
        <v>10.7</v>
      </c>
      <c r="C20" s="128">
        <f>RANK(B20,($B$20:$B$28))</f>
        <v>7</v>
      </c>
    </row>
    <row r="21" spans="1:3" ht="14.25">
      <c r="A21" s="4" t="s">
        <v>321</v>
      </c>
      <c r="B21" s="119">
        <v>10.8</v>
      </c>
      <c r="C21" s="128">
        <f aca="true" t="shared" si="1" ref="C21:C28">RANK(B21,($B$20:$B$28))</f>
        <v>6</v>
      </c>
    </row>
    <row r="22" spans="1:3" ht="14.25">
      <c r="A22" s="16" t="s">
        <v>251</v>
      </c>
      <c r="B22" s="120">
        <v>10.7</v>
      </c>
      <c r="C22" s="130">
        <f t="shared" si="1"/>
        <v>7</v>
      </c>
    </row>
    <row r="23" spans="1:7" ht="14.25">
      <c r="A23" s="4" t="s">
        <v>323</v>
      </c>
      <c r="B23" s="119">
        <v>11.1</v>
      </c>
      <c r="C23" s="128">
        <f t="shared" si="1"/>
        <v>4</v>
      </c>
      <c r="G23" s="2"/>
    </row>
    <row r="24" spans="1:3" ht="14.25">
      <c r="A24" s="4" t="s">
        <v>324</v>
      </c>
      <c r="B24" s="119">
        <v>10.1</v>
      </c>
      <c r="C24" s="128">
        <f t="shared" si="1"/>
        <v>9</v>
      </c>
    </row>
    <row r="25" spans="1:3" ht="14.25">
      <c r="A25" s="4" t="s">
        <v>325</v>
      </c>
      <c r="B25" s="119">
        <v>11.3</v>
      </c>
      <c r="C25" s="128">
        <f t="shared" si="1"/>
        <v>2</v>
      </c>
    </row>
    <row r="26" spans="1:3" ht="14.25">
      <c r="A26" s="4" t="s">
        <v>326</v>
      </c>
      <c r="B26" s="119">
        <v>12</v>
      </c>
      <c r="C26" s="128">
        <f t="shared" si="1"/>
        <v>1</v>
      </c>
    </row>
    <row r="27" spans="1:3" ht="14.25">
      <c r="A27" s="4" t="s">
        <v>327</v>
      </c>
      <c r="B27" s="119">
        <v>11.2</v>
      </c>
      <c r="C27" s="128">
        <f t="shared" si="1"/>
        <v>3</v>
      </c>
    </row>
    <row r="28" spans="1:3" ht="14.25">
      <c r="A28" s="17" t="s">
        <v>328</v>
      </c>
      <c r="B28" s="121">
        <v>11</v>
      </c>
      <c r="C28" s="131">
        <f t="shared" si="1"/>
        <v>5</v>
      </c>
    </row>
  </sheetData>
  <sheetProtection/>
  <mergeCells count="5">
    <mergeCell ref="C17:C18"/>
    <mergeCell ref="A1:C1"/>
    <mergeCell ref="A2:C2"/>
    <mergeCell ref="C3:C4"/>
    <mergeCell ref="B16:C16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7"/>
  <dimension ref="A1:HR29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4" width="10.00390625" style="0" customWidth="1"/>
    <col min="5" max="5" width="10.00390625" style="0" hidden="1" customWidth="1"/>
    <col min="6" max="8" width="7.875" style="1" hidden="1" customWidth="1"/>
    <col min="9" max="223" width="7.875" style="1" customWidth="1"/>
  </cols>
  <sheetData>
    <row r="1" spans="1:5" ht="14.25">
      <c r="A1" s="440" t="s">
        <v>593</v>
      </c>
      <c r="B1" s="440"/>
      <c r="C1" s="440"/>
      <c r="D1" s="440"/>
      <c r="E1" s="73"/>
    </row>
    <row r="2" spans="1:226" ht="15" customHeight="1">
      <c r="A2" s="415" t="s">
        <v>283</v>
      </c>
      <c r="B2" s="415"/>
      <c r="C2" s="415"/>
      <c r="D2" s="415"/>
      <c r="E2" s="138" t="s">
        <v>78</v>
      </c>
      <c r="F2" s="4"/>
      <c r="HP2" s="1"/>
      <c r="HQ2" s="1"/>
      <c r="HR2" s="1"/>
    </row>
    <row r="3" spans="1:226" ht="15" customHeight="1">
      <c r="A3" s="6"/>
      <c r="B3" s="378" t="s">
        <v>620</v>
      </c>
      <c r="C3" s="6" t="s">
        <v>246</v>
      </c>
      <c r="D3" s="447" t="s">
        <v>247</v>
      </c>
      <c r="E3" s="140"/>
      <c r="F3" s="4"/>
      <c r="HP3" s="1"/>
      <c r="HQ3" s="1"/>
      <c r="HR3" s="1"/>
    </row>
    <row r="4" spans="1:226" ht="15" customHeight="1">
      <c r="A4" s="54"/>
      <c r="B4" s="108" t="s">
        <v>22</v>
      </c>
      <c r="C4" s="7" t="s">
        <v>224</v>
      </c>
      <c r="D4" s="465"/>
      <c r="E4" s="141" t="s">
        <v>78</v>
      </c>
      <c r="F4" s="4"/>
      <c r="HP4" s="1"/>
      <c r="HQ4" s="1"/>
      <c r="HR4" s="1"/>
    </row>
    <row r="5" spans="1:226" ht="15" customHeight="1">
      <c r="A5" s="24" t="s">
        <v>351</v>
      </c>
      <c r="B5" s="122">
        <f>SUM(B6:B14)</f>
        <v>9538.55</v>
      </c>
      <c r="C5" s="88">
        <f>(B5/E5-1)*100</f>
        <v>10.761088414301456</v>
      </c>
      <c r="D5" s="109" t="s">
        <v>216</v>
      </c>
      <c r="E5" s="138">
        <f>SUM(E6:E14)</f>
        <v>8611.824004763375</v>
      </c>
      <c r="F5" s="67" t="s">
        <v>78</v>
      </c>
      <c r="HP5" s="1"/>
      <c r="HQ5" s="1"/>
      <c r="HR5" s="1"/>
    </row>
    <row r="6" spans="1:226" ht="15" customHeight="1">
      <c r="A6" s="4" t="s">
        <v>250</v>
      </c>
      <c r="B6" s="122">
        <v>5494.37</v>
      </c>
      <c r="C6" s="88">
        <v>10.2</v>
      </c>
      <c r="D6" s="128">
        <f>RANK(C6,($C$6:$C$14))</f>
        <v>9</v>
      </c>
      <c r="E6" s="140">
        <f>B6/(1+C6/100)</f>
        <v>4985.8166969147</v>
      </c>
      <c r="F6" s="142">
        <f aca="true" t="shared" si="0" ref="F6:F14">ROUND(C6,1)</f>
        <v>10.2</v>
      </c>
      <c r="G6" s="1">
        <f>RANK(F6,($F$6:$F$14))</f>
        <v>9</v>
      </c>
      <c r="H6" s="69">
        <f aca="true" t="shared" si="1" ref="H6:H14">D6-G6</f>
        <v>0</v>
      </c>
      <c r="HP6" s="1"/>
      <c r="HQ6" s="1"/>
      <c r="HR6" s="1"/>
    </row>
    <row r="7" spans="1:226" ht="15" customHeight="1">
      <c r="A7" s="4" t="s">
        <v>321</v>
      </c>
      <c r="B7" s="122">
        <v>644.49</v>
      </c>
      <c r="C7" s="88">
        <v>11.2</v>
      </c>
      <c r="D7" s="128">
        <f aca="true" t="shared" si="2" ref="D7:D13">RANK(C7,($C$6:$C$14))</f>
        <v>6</v>
      </c>
      <c r="E7" s="140">
        <f aca="true" t="shared" si="3" ref="E7:E14">B7/(1+C7/100)</f>
        <v>579.5773381294964</v>
      </c>
      <c r="F7" s="142">
        <f t="shared" si="0"/>
        <v>11.2</v>
      </c>
      <c r="G7" s="1">
        <f aca="true" t="shared" si="4" ref="G7:G14">RANK(F7,($F$6:$F$14))</f>
        <v>6</v>
      </c>
      <c r="H7" s="69">
        <f t="shared" si="1"/>
        <v>0</v>
      </c>
      <c r="HP7" s="1"/>
      <c r="HQ7" s="1"/>
      <c r="HR7" s="1"/>
    </row>
    <row r="8" spans="1:226" ht="15" customHeight="1">
      <c r="A8" s="16" t="s">
        <v>251</v>
      </c>
      <c r="B8" s="124">
        <v>305.28</v>
      </c>
      <c r="C8" s="117">
        <v>13</v>
      </c>
      <c r="D8" s="353">
        <f t="shared" si="2"/>
        <v>1</v>
      </c>
      <c r="E8" s="140">
        <f t="shared" si="3"/>
        <v>270.1592920353982</v>
      </c>
      <c r="F8" s="142">
        <f t="shared" si="0"/>
        <v>13</v>
      </c>
      <c r="G8" s="1">
        <f t="shared" si="4"/>
        <v>1</v>
      </c>
      <c r="H8" s="69">
        <f t="shared" si="1"/>
        <v>0</v>
      </c>
      <c r="HP8" s="1"/>
      <c r="HQ8" s="1"/>
      <c r="HR8" s="1"/>
    </row>
    <row r="9" spans="1:226" ht="15" customHeight="1">
      <c r="A9" s="4" t="s">
        <v>323</v>
      </c>
      <c r="B9" s="122">
        <v>883.55</v>
      </c>
      <c r="C9" s="88">
        <v>11.2</v>
      </c>
      <c r="D9" s="128">
        <f t="shared" si="2"/>
        <v>6</v>
      </c>
      <c r="E9" s="140">
        <f t="shared" si="3"/>
        <v>794.5593525179855</v>
      </c>
      <c r="F9" s="142">
        <f t="shared" si="0"/>
        <v>11.2</v>
      </c>
      <c r="G9" s="1">
        <f t="shared" si="4"/>
        <v>6</v>
      </c>
      <c r="H9" s="69">
        <f t="shared" si="1"/>
        <v>0</v>
      </c>
      <c r="HP9" s="1"/>
      <c r="HQ9" s="1"/>
      <c r="HR9" s="1"/>
    </row>
    <row r="10" spans="1:226" ht="14.25">
      <c r="A10" s="4" t="s">
        <v>324</v>
      </c>
      <c r="B10" s="122">
        <v>963.66</v>
      </c>
      <c r="C10" s="88">
        <v>11.1</v>
      </c>
      <c r="D10" s="128">
        <f t="shared" si="2"/>
        <v>8</v>
      </c>
      <c r="E10" s="140">
        <f t="shared" si="3"/>
        <v>867.3807380738074</v>
      </c>
      <c r="F10" s="142">
        <f t="shared" si="0"/>
        <v>11.1</v>
      </c>
      <c r="G10" s="1">
        <f t="shared" si="4"/>
        <v>8</v>
      </c>
      <c r="H10" s="69">
        <f t="shared" si="1"/>
        <v>0</v>
      </c>
      <c r="HP10" s="1"/>
      <c r="HQ10" s="1"/>
      <c r="HR10" s="1"/>
    </row>
    <row r="11" spans="1:226" ht="14.25">
      <c r="A11" s="4" t="s">
        <v>325</v>
      </c>
      <c r="B11" s="122">
        <v>446.81</v>
      </c>
      <c r="C11" s="88">
        <v>11.8</v>
      </c>
      <c r="D11" s="128">
        <f t="shared" si="2"/>
        <v>4</v>
      </c>
      <c r="E11" s="140">
        <f t="shared" si="3"/>
        <v>399.65116279069764</v>
      </c>
      <c r="F11" s="142">
        <f t="shared" si="0"/>
        <v>11.8</v>
      </c>
      <c r="G11" s="1">
        <f t="shared" si="4"/>
        <v>4</v>
      </c>
      <c r="H11" s="69">
        <f t="shared" si="1"/>
        <v>0</v>
      </c>
      <c r="HP11" s="1"/>
      <c r="HQ11" s="1"/>
      <c r="HR11" s="1"/>
    </row>
    <row r="12" spans="1:226" ht="14.25">
      <c r="A12" s="4" t="s">
        <v>326</v>
      </c>
      <c r="B12" s="122">
        <v>301.57</v>
      </c>
      <c r="C12" s="88">
        <v>12.2</v>
      </c>
      <c r="D12" s="128">
        <f t="shared" si="2"/>
        <v>2</v>
      </c>
      <c r="E12" s="140">
        <f t="shared" si="3"/>
        <v>268.77896613190734</v>
      </c>
      <c r="F12" s="142">
        <f t="shared" si="0"/>
        <v>12.2</v>
      </c>
      <c r="G12" s="1">
        <f t="shared" si="4"/>
        <v>2</v>
      </c>
      <c r="H12" s="69">
        <f t="shared" si="1"/>
        <v>0</v>
      </c>
      <c r="HP12" s="1"/>
      <c r="HQ12" s="1"/>
      <c r="HR12" s="1"/>
    </row>
    <row r="13" spans="1:226" ht="14.25">
      <c r="A13" s="4" t="s">
        <v>327</v>
      </c>
      <c r="B13" s="122">
        <v>209.96</v>
      </c>
      <c r="C13" s="88">
        <v>12.1</v>
      </c>
      <c r="D13" s="128">
        <f t="shared" si="2"/>
        <v>3</v>
      </c>
      <c r="E13" s="140">
        <f t="shared" si="3"/>
        <v>187.29705619982158</v>
      </c>
      <c r="F13" s="142">
        <f t="shared" si="0"/>
        <v>12.1</v>
      </c>
      <c r="G13" s="1">
        <f t="shared" si="4"/>
        <v>3</v>
      </c>
      <c r="H13" s="69">
        <f t="shared" si="1"/>
        <v>0</v>
      </c>
      <c r="HP13" s="1"/>
      <c r="HQ13" s="1"/>
      <c r="HR13" s="1"/>
    </row>
    <row r="14" spans="1:226" ht="14.25">
      <c r="A14" s="17" t="s">
        <v>328</v>
      </c>
      <c r="B14" s="125">
        <v>288.86</v>
      </c>
      <c r="C14" s="89">
        <v>11.7</v>
      </c>
      <c r="D14" s="131">
        <f>RANK(C14,($C$6:$C$14))</f>
        <v>5</v>
      </c>
      <c r="E14" s="140">
        <f t="shared" si="3"/>
        <v>258.60340196956133</v>
      </c>
      <c r="F14" s="142">
        <f t="shared" si="0"/>
        <v>11.7</v>
      </c>
      <c r="G14" s="1">
        <f t="shared" si="4"/>
        <v>5</v>
      </c>
      <c r="H14" s="69">
        <f t="shared" si="1"/>
        <v>0</v>
      </c>
      <c r="HP14" s="1"/>
      <c r="HQ14" s="1"/>
      <c r="HR14" s="1"/>
    </row>
    <row r="15" spans="1:5" ht="15" customHeight="1">
      <c r="A15" s="4"/>
      <c r="B15" s="8"/>
      <c r="C15" s="4"/>
      <c r="D15" s="138" t="s">
        <v>329</v>
      </c>
      <c r="E15" s="138"/>
    </row>
    <row r="16" spans="1:5" ht="14.25">
      <c r="A16" s="415" t="s">
        <v>330</v>
      </c>
      <c r="B16" s="415"/>
      <c r="C16" s="86"/>
      <c r="D16" s="86"/>
      <c r="E16" s="86"/>
    </row>
    <row r="17" spans="1:5" ht="14.25" customHeight="1">
      <c r="A17" s="6"/>
      <c r="B17" s="378" t="s">
        <v>620</v>
      </c>
      <c r="C17" s="6" t="s">
        <v>246</v>
      </c>
      <c r="D17" s="447" t="s">
        <v>247</v>
      </c>
      <c r="E17" s="281"/>
    </row>
    <row r="18" spans="1:5" ht="14.25" customHeight="1">
      <c r="A18" s="139"/>
      <c r="B18" s="108" t="s">
        <v>248</v>
      </c>
      <c r="C18" s="7" t="s">
        <v>224</v>
      </c>
      <c r="D18" s="465"/>
      <c r="E18" s="282"/>
    </row>
    <row r="19" spans="1:5" ht="14.25">
      <c r="A19" s="38" t="s">
        <v>318</v>
      </c>
      <c r="B19" s="384">
        <f>SUM(B20:B28)</f>
        <v>1907.8045</v>
      </c>
      <c r="C19" s="88">
        <f>(B19/E19-1)*100</f>
        <v>10.8698772635347</v>
      </c>
      <c r="D19" s="137" t="s">
        <v>319</v>
      </c>
      <c r="E19" s="283">
        <f>SUM(E20:E28)</f>
        <v>1720.7600000000002</v>
      </c>
    </row>
    <row r="20" spans="1:8" ht="14.25">
      <c r="A20" s="4" t="s">
        <v>320</v>
      </c>
      <c r="B20" s="92">
        <v>1376.188</v>
      </c>
      <c r="C20" s="88">
        <v>10.088751730501158</v>
      </c>
      <c r="D20" s="128">
        <f>RANK(C20,($C$20:$C$28))</f>
        <v>8</v>
      </c>
      <c r="E20" s="128">
        <f>B20/(1+C20/100)</f>
        <v>1250.0714</v>
      </c>
      <c r="F20" s="142">
        <f>ROUND(C20,1)</f>
        <v>10.1</v>
      </c>
      <c r="G20" s="1">
        <f>RANK(F20,($F$20:$F$28))</f>
        <v>8</v>
      </c>
      <c r="H20" s="69">
        <f aca="true" t="shared" si="5" ref="H20:H28">D20-G20</f>
        <v>0</v>
      </c>
    </row>
    <row r="21" spans="1:8" ht="14.25">
      <c r="A21" s="4" t="s">
        <v>321</v>
      </c>
      <c r="B21" s="92">
        <v>95.3174</v>
      </c>
      <c r="C21" s="88">
        <v>8.281389338558967</v>
      </c>
      <c r="D21" s="128">
        <f aca="true" t="shared" si="6" ref="D21:D28">RANK(C21,($C$20:$C$28))</f>
        <v>9</v>
      </c>
      <c r="E21" s="128">
        <f aca="true" t="shared" si="7" ref="E21:E28">B21/(1+C21/100)</f>
        <v>88.0275</v>
      </c>
      <c r="F21" s="142">
        <f aca="true" t="shared" si="8" ref="F21:F28">ROUND(C21,1)</f>
        <v>8.3</v>
      </c>
      <c r="G21" s="1">
        <f aca="true" t="shared" si="9" ref="G21:G28">RANK(F21,($F$20:$F$28))</f>
        <v>9</v>
      </c>
      <c r="H21" s="69">
        <f t="shared" si="5"/>
        <v>0</v>
      </c>
    </row>
    <row r="22" spans="1:8" ht="14.25">
      <c r="A22" s="16" t="s">
        <v>322</v>
      </c>
      <c r="B22" s="129">
        <v>52.4583</v>
      </c>
      <c r="C22" s="117">
        <v>17.160583990512492</v>
      </c>
      <c r="D22" s="130">
        <f t="shared" si="6"/>
        <v>2</v>
      </c>
      <c r="E22" s="128">
        <f t="shared" si="7"/>
        <v>44.7747</v>
      </c>
      <c r="F22" s="142">
        <f t="shared" si="8"/>
        <v>17.2</v>
      </c>
      <c r="G22" s="1">
        <f t="shared" si="9"/>
        <v>2</v>
      </c>
      <c r="H22" s="69">
        <f t="shared" si="5"/>
        <v>0</v>
      </c>
    </row>
    <row r="23" spans="1:8" ht="14.25">
      <c r="A23" s="4" t="s">
        <v>323</v>
      </c>
      <c r="B23" s="92">
        <v>117.9702</v>
      </c>
      <c r="C23" s="88">
        <v>11.917585081222413</v>
      </c>
      <c r="D23" s="128">
        <f t="shared" si="6"/>
        <v>6</v>
      </c>
      <c r="E23" s="128">
        <f t="shared" si="7"/>
        <v>105.4081</v>
      </c>
      <c r="F23" s="142">
        <f t="shared" si="8"/>
        <v>11.9</v>
      </c>
      <c r="G23" s="1">
        <f t="shared" si="9"/>
        <v>6</v>
      </c>
      <c r="H23" s="69">
        <f t="shared" si="5"/>
        <v>0</v>
      </c>
    </row>
    <row r="24" spans="1:8" ht="14.25">
      <c r="A24" s="4" t="s">
        <v>324</v>
      </c>
      <c r="B24" s="92">
        <v>118.4525</v>
      </c>
      <c r="C24" s="88">
        <v>11.395694170023205</v>
      </c>
      <c r="D24" s="128">
        <f t="shared" si="6"/>
        <v>7</v>
      </c>
      <c r="E24" s="128">
        <f t="shared" si="7"/>
        <v>106.3349</v>
      </c>
      <c r="F24" s="142">
        <f t="shared" si="8"/>
        <v>11.4</v>
      </c>
      <c r="G24" s="1">
        <f t="shared" si="9"/>
        <v>7</v>
      </c>
      <c r="H24" s="69">
        <f t="shared" si="5"/>
        <v>0</v>
      </c>
    </row>
    <row r="25" spans="1:8" ht="14.25">
      <c r="A25" s="4" t="s">
        <v>325</v>
      </c>
      <c r="B25" s="92">
        <v>77.5782</v>
      </c>
      <c r="C25" s="88">
        <v>18.022686196593426</v>
      </c>
      <c r="D25" s="128">
        <f t="shared" si="6"/>
        <v>1</v>
      </c>
      <c r="E25" s="128">
        <f t="shared" si="7"/>
        <v>65.7316</v>
      </c>
      <c r="F25" s="142">
        <f t="shared" si="8"/>
        <v>18</v>
      </c>
      <c r="G25" s="1">
        <f t="shared" si="9"/>
        <v>1</v>
      </c>
      <c r="H25" s="69">
        <f t="shared" si="5"/>
        <v>0</v>
      </c>
    </row>
    <row r="26" spans="1:8" ht="14.25">
      <c r="A26" s="4" t="s">
        <v>326</v>
      </c>
      <c r="B26" s="92">
        <v>29.1526</v>
      </c>
      <c r="C26" s="88">
        <v>13.779120368744174</v>
      </c>
      <c r="D26" s="128">
        <f t="shared" si="6"/>
        <v>5</v>
      </c>
      <c r="E26" s="128">
        <f t="shared" si="7"/>
        <v>25.622099999999996</v>
      </c>
      <c r="F26" s="142">
        <f t="shared" si="8"/>
        <v>13.8</v>
      </c>
      <c r="G26" s="1">
        <f t="shared" si="9"/>
        <v>5</v>
      </c>
      <c r="H26" s="69">
        <f t="shared" si="5"/>
        <v>0</v>
      </c>
    </row>
    <row r="27" spans="1:8" ht="14.25">
      <c r="A27" s="4" t="s">
        <v>327</v>
      </c>
      <c r="B27" s="92">
        <v>22.487</v>
      </c>
      <c r="C27" s="88">
        <v>16.85807826222522</v>
      </c>
      <c r="D27" s="128">
        <f t="shared" si="6"/>
        <v>4</v>
      </c>
      <c r="E27" s="128">
        <f t="shared" si="7"/>
        <v>19.243</v>
      </c>
      <c r="F27" s="142">
        <f t="shared" si="8"/>
        <v>16.9</v>
      </c>
      <c r="G27" s="1">
        <f t="shared" si="9"/>
        <v>4</v>
      </c>
      <c r="H27" s="69">
        <f t="shared" si="5"/>
        <v>0</v>
      </c>
    </row>
    <row r="28" spans="1:8" ht="14.25">
      <c r="A28" s="17" t="s">
        <v>328</v>
      </c>
      <c r="B28" s="385">
        <v>18.2003</v>
      </c>
      <c r="C28" s="89">
        <v>17.068574038220333</v>
      </c>
      <c r="D28" s="131">
        <f t="shared" si="6"/>
        <v>3</v>
      </c>
      <c r="E28" s="128">
        <f t="shared" si="7"/>
        <v>15.5467</v>
      </c>
      <c r="F28" s="142">
        <f t="shared" si="8"/>
        <v>17.1</v>
      </c>
      <c r="G28" s="1">
        <f t="shared" si="9"/>
        <v>3</v>
      </c>
      <c r="H28" s="69">
        <f t="shared" si="5"/>
        <v>0</v>
      </c>
    </row>
    <row r="29" ht="14.25">
      <c r="B29" s="41"/>
    </row>
  </sheetData>
  <sheetProtection/>
  <mergeCells count="5">
    <mergeCell ref="A16:B16"/>
    <mergeCell ref="D17:D18"/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1.875" style="293" customWidth="1"/>
    <col min="2" max="5" width="9.00390625" style="293" customWidth="1"/>
    <col min="6" max="16384" width="9.00390625" style="300" customWidth="1"/>
  </cols>
  <sheetData>
    <row r="1" spans="1:3" ht="14.25">
      <c r="A1" s="291" t="s">
        <v>548</v>
      </c>
      <c r="B1" s="292"/>
      <c r="C1" s="292"/>
    </row>
    <row r="2" spans="1:3" ht="14.25">
      <c r="A2" s="294"/>
      <c r="B2" s="295" t="s">
        <v>549</v>
      </c>
      <c r="C2" s="295" t="s">
        <v>550</v>
      </c>
    </row>
    <row r="3" spans="1:3" ht="14.25">
      <c r="A3" s="296"/>
      <c r="B3" s="349" t="s">
        <v>600</v>
      </c>
      <c r="C3" s="349" t="s">
        <v>600</v>
      </c>
    </row>
    <row r="4" spans="1:3" ht="14.25">
      <c r="A4" s="292" t="s">
        <v>551</v>
      </c>
      <c r="B4" s="297">
        <v>27634.35</v>
      </c>
      <c r="C4" s="298">
        <v>684.038486719753</v>
      </c>
    </row>
    <row r="5" spans="1:3" ht="14.25">
      <c r="A5" s="292" t="s">
        <v>518</v>
      </c>
      <c r="B5" s="298">
        <v>2631.78</v>
      </c>
      <c r="C5" s="298">
        <v>66.57</v>
      </c>
    </row>
    <row r="6" spans="1:3" ht="14.25">
      <c r="A6" s="292" t="s">
        <v>519</v>
      </c>
      <c r="B6" s="297">
        <v>12130.81</v>
      </c>
      <c r="C6" s="298">
        <v>357.5</v>
      </c>
    </row>
    <row r="7" spans="1:3" ht="14.25">
      <c r="A7" s="292" t="s">
        <v>393</v>
      </c>
      <c r="B7" s="297">
        <v>10348.08</v>
      </c>
      <c r="C7" s="298">
        <v>318.86</v>
      </c>
    </row>
    <row r="8" spans="1:3" ht="14.25">
      <c r="A8" s="292" t="s">
        <v>520</v>
      </c>
      <c r="B8" s="297">
        <v>12871.76</v>
      </c>
      <c r="C8" s="297">
        <v>259.97</v>
      </c>
    </row>
    <row r="9" spans="1:3" ht="14.25">
      <c r="A9" s="292" t="s">
        <v>552</v>
      </c>
      <c r="B9" s="297">
        <v>7.9</v>
      </c>
      <c r="C9" s="299">
        <v>8.7</v>
      </c>
    </row>
    <row r="10" spans="1:3" ht="14.25">
      <c r="A10" s="292" t="s">
        <v>518</v>
      </c>
      <c r="B10" s="297">
        <v>2.8</v>
      </c>
      <c r="C10" s="299">
        <v>2.59056871078729</v>
      </c>
    </row>
    <row r="11" spans="1:3" ht="14.25">
      <c r="A11" s="292" t="s">
        <v>519</v>
      </c>
      <c r="B11" s="297">
        <v>7.4</v>
      </c>
      <c r="C11" s="299">
        <v>8.38868802376749</v>
      </c>
    </row>
    <row r="12" spans="1:3" ht="14.25">
      <c r="A12" s="292" t="s">
        <v>393</v>
      </c>
      <c r="B12" s="297">
        <v>7.9</v>
      </c>
      <c r="C12" s="299">
        <v>8.3</v>
      </c>
    </row>
    <row r="13" spans="1:3" ht="14.25">
      <c r="A13" s="292" t="s">
        <v>520</v>
      </c>
      <c r="B13" s="297">
        <v>9.4</v>
      </c>
      <c r="C13" s="299">
        <v>11.0884512294604</v>
      </c>
    </row>
    <row r="14" spans="1:3" ht="14.25">
      <c r="A14" s="398" t="s">
        <v>553</v>
      </c>
      <c r="B14" s="398"/>
      <c r="C14" s="398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2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18.50390625" style="226" customWidth="1"/>
    <col min="2" max="2" width="11.00390625" style="226" customWidth="1"/>
    <col min="3" max="3" width="11.50390625" style="226" customWidth="1"/>
    <col min="4" max="16384" width="9.00390625" style="226" customWidth="1"/>
  </cols>
  <sheetData>
    <row r="1" spans="1:3" ht="14.25" customHeight="1">
      <c r="A1" s="401" t="s">
        <v>466</v>
      </c>
      <c r="B1" s="402"/>
      <c r="C1" s="402"/>
    </row>
    <row r="2" spans="1:3" ht="14.25" customHeight="1">
      <c r="A2" s="403" t="s">
        <v>464</v>
      </c>
      <c r="B2" s="408" t="s">
        <v>602</v>
      </c>
      <c r="C2" s="218" t="s">
        <v>21</v>
      </c>
    </row>
    <row r="3" spans="1:3" ht="14.25" customHeight="1">
      <c r="A3" s="404"/>
      <c r="B3" s="409"/>
      <c r="C3" s="7" t="s">
        <v>76</v>
      </c>
    </row>
    <row r="4" spans="1:3" ht="14.25" customHeight="1">
      <c r="A4" s="230" t="s">
        <v>459</v>
      </c>
      <c r="B4" s="355">
        <v>115.7716866728106</v>
      </c>
      <c r="C4" s="272">
        <v>3.9376980535587194</v>
      </c>
    </row>
    <row r="5" spans="1:3" ht="14.25" customHeight="1">
      <c r="A5" s="231" t="s">
        <v>460</v>
      </c>
      <c r="B5" s="355">
        <v>30.664511212832945</v>
      </c>
      <c r="C5" s="272">
        <v>8.100742405755538</v>
      </c>
    </row>
    <row r="6" spans="1:3" ht="14.25" customHeight="1">
      <c r="A6" s="231" t="s">
        <v>461</v>
      </c>
      <c r="B6" s="355">
        <v>3.01256088949</v>
      </c>
      <c r="C6" s="272">
        <v>7.9229831640877855</v>
      </c>
    </row>
    <row r="7" spans="1:3" ht="14.25" customHeight="1">
      <c r="A7" s="231" t="s">
        <v>462</v>
      </c>
      <c r="B7" s="355">
        <v>21.4314093455354</v>
      </c>
      <c r="C7" s="272">
        <v>6.765063091459803</v>
      </c>
    </row>
    <row r="8" spans="1:3" ht="14.25" customHeight="1">
      <c r="A8" s="232" t="s">
        <v>463</v>
      </c>
      <c r="B8" s="356">
        <v>53.91950522495225</v>
      </c>
      <c r="C8" s="273">
        <v>0.06945036405663974</v>
      </c>
    </row>
    <row r="9" spans="1:3" ht="14.25" customHeight="1">
      <c r="A9" s="227"/>
      <c r="B9" s="228"/>
      <c r="C9" s="229"/>
    </row>
    <row r="10" spans="1:3" ht="14.25" customHeight="1">
      <c r="A10" s="405"/>
      <c r="B10" s="406"/>
      <c r="C10" s="407"/>
    </row>
    <row r="11" spans="1:3" ht="14.25" customHeight="1">
      <c r="A11" s="403" t="s">
        <v>465</v>
      </c>
      <c r="B11" s="410" t="s">
        <v>617</v>
      </c>
      <c r="C11" s="218" t="s">
        <v>21</v>
      </c>
    </row>
    <row r="12" spans="1:3" ht="14.25" customHeight="1">
      <c r="A12" s="404"/>
      <c r="B12" s="409"/>
      <c r="C12" s="7" t="s">
        <v>76</v>
      </c>
    </row>
    <row r="13" spans="1:3" ht="14.25" customHeight="1">
      <c r="A13" s="354" t="s">
        <v>609</v>
      </c>
      <c r="B13" s="358"/>
      <c r="C13" s="359"/>
    </row>
    <row r="14" spans="1:3" ht="14.25" customHeight="1">
      <c r="A14" s="354" t="s">
        <v>610</v>
      </c>
      <c r="B14" s="360">
        <v>2.780553</v>
      </c>
      <c r="C14" s="361">
        <v>-0.4777193170836469</v>
      </c>
    </row>
    <row r="15" spans="1:3" ht="14.25" customHeight="1">
      <c r="A15" s="354" t="s">
        <v>611</v>
      </c>
      <c r="B15" s="360">
        <v>66.58</v>
      </c>
      <c r="C15" s="361">
        <v>1.5248551387618159</v>
      </c>
    </row>
    <row r="16" spans="1:3" ht="14.25" customHeight="1">
      <c r="A16" s="354" t="s">
        <v>612</v>
      </c>
      <c r="B16" s="360">
        <v>0.8756459999999999</v>
      </c>
      <c r="C16" s="361">
        <v>-0.4042311191992831</v>
      </c>
    </row>
    <row r="17" spans="1:3" ht="14.25" customHeight="1">
      <c r="A17" s="354" t="s">
        <v>613</v>
      </c>
      <c r="B17" s="360">
        <v>0.644986</v>
      </c>
      <c r="C17" s="361">
        <v>0.18421870146008157</v>
      </c>
    </row>
    <row r="18" spans="1:3" ht="14.25" customHeight="1">
      <c r="A18" s="354" t="s">
        <v>614</v>
      </c>
      <c r="B18" s="360">
        <v>730.44</v>
      </c>
      <c r="C18" s="362">
        <v>-1.1155033302647777</v>
      </c>
    </row>
    <row r="19" spans="1:3" ht="14.25" customHeight="1">
      <c r="A19" s="354" t="s">
        <v>615</v>
      </c>
      <c r="B19" s="360">
        <v>5.075317791167193</v>
      </c>
      <c r="C19" s="361">
        <v>1.7967817204668668</v>
      </c>
    </row>
    <row r="20" spans="1:3" ht="14.25" customHeight="1">
      <c r="A20" s="357" t="s">
        <v>616</v>
      </c>
      <c r="B20" s="363">
        <v>13.9318</v>
      </c>
      <c r="C20" s="364">
        <v>-31.37859340942314</v>
      </c>
    </row>
    <row r="21" spans="1:3" ht="14.25" customHeight="1">
      <c r="A21" s="354"/>
      <c r="B21" s="360"/>
      <c r="C21" s="361"/>
    </row>
    <row r="22" spans="1:3" ht="31.5" customHeight="1">
      <c r="A22" s="399" t="s">
        <v>618</v>
      </c>
      <c r="B22" s="400"/>
      <c r="C22" s="400"/>
    </row>
  </sheetData>
  <sheetProtection/>
  <mergeCells count="7">
    <mergeCell ref="A22:C22"/>
    <mergeCell ref="A1:C1"/>
    <mergeCell ref="A2:A3"/>
    <mergeCell ref="A10:C10"/>
    <mergeCell ref="B2:B3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199" t="s">
        <v>34</v>
      </c>
    </row>
    <row r="2" spans="1:2" ht="14.25" customHeight="1">
      <c r="A2" s="21"/>
      <c r="B2" s="22" t="s">
        <v>363</v>
      </c>
    </row>
    <row r="3" spans="1:2" ht="16.5" customHeight="1">
      <c r="A3" s="23"/>
      <c r="B3" s="366" t="s">
        <v>620</v>
      </c>
    </row>
    <row r="4" spans="1:2" ht="23.25" customHeight="1">
      <c r="A4" s="24" t="s">
        <v>36</v>
      </c>
      <c r="B4" s="10">
        <v>8.2</v>
      </c>
    </row>
    <row r="5" spans="1:2" ht="23.25" customHeight="1">
      <c r="A5" s="25" t="s">
        <v>37</v>
      </c>
      <c r="B5" s="10">
        <v>9.76</v>
      </c>
    </row>
    <row r="6" spans="1:2" ht="23.25" customHeight="1">
      <c r="A6" s="25" t="s">
        <v>38</v>
      </c>
      <c r="B6" s="10">
        <v>7.46</v>
      </c>
    </row>
    <row r="7" spans="1:2" ht="23.25" customHeight="1">
      <c r="A7" s="25" t="s">
        <v>39</v>
      </c>
      <c r="B7" s="10">
        <v>-85.77</v>
      </c>
    </row>
    <row r="8" spans="1:2" ht="23.25" customHeight="1">
      <c r="A8" s="25" t="s">
        <v>40</v>
      </c>
      <c r="B8" s="10">
        <v>-1.37</v>
      </c>
    </row>
    <row r="9" spans="1:2" ht="23.25" customHeight="1">
      <c r="A9" s="25" t="s">
        <v>41</v>
      </c>
      <c r="B9" s="10">
        <v>11.13</v>
      </c>
    </row>
    <row r="10" spans="1:2" ht="23.25" customHeight="1">
      <c r="A10" s="26" t="s">
        <v>42</v>
      </c>
      <c r="B10" s="10">
        <v>2.08</v>
      </c>
    </row>
    <row r="11" spans="1:2" ht="23.25" customHeight="1">
      <c r="A11" s="25" t="s">
        <v>43</v>
      </c>
      <c r="B11" s="10">
        <v>6.5</v>
      </c>
    </row>
    <row r="12" spans="1:2" ht="23.25" customHeight="1">
      <c r="A12" s="25" t="s">
        <v>44</v>
      </c>
      <c r="B12" s="10">
        <v>9.73</v>
      </c>
    </row>
    <row r="13" spans="1:2" ht="23.25" customHeight="1">
      <c r="A13" s="25" t="s">
        <v>45</v>
      </c>
      <c r="B13" s="10">
        <v>9.32</v>
      </c>
    </row>
    <row r="14" spans="1:2" ht="20.25" customHeight="1">
      <c r="A14" s="25" t="s">
        <v>46</v>
      </c>
      <c r="B14" s="10">
        <v>-52.77</v>
      </c>
    </row>
    <row r="15" spans="1:2" ht="20.25" customHeight="1">
      <c r="A15" s="25" t="s">
        <v>47</v>
      </c>
      <c r="B15" s="10">
        <v>7.02</v>
      </c>
    </row>
    <row r="16" spans="1:240" ht="20.25" customHeight="1">
      <c r="A16" s="25" t="s">
        <v>48</v>
      </c>
      <c r="B16" s="10">
        <v>15.82</v>
      </c>
      <c r="IA16"/>
      <c r="IB16"/>
      <c r="IC16"/>
      <c r="ID16"/>
      <c r="IE16"/>
      <c r="IF16"/>
    </row>
    <row r="17" spans="1:240" ht="20.25" customHeight="1">
      <c r="A17" s="25" t="s">
        <v>49</v>
      </c>
      <c r="B17" s="10">
        <v>12.469564407175662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27" t="s">
        <v>50</v>
      </c>
      <c r="B18" s="28">
        <v>2.5405578584841724</v>
      </c>
      <c r="C18" s="1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411"/>
      <c r="B19" s="412"/>
      <c r="C19" s="412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C33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34.75390625" style="233" customWidth="1"/>
    <col min="2" max="2" width="15.75390625" style="233" customWidth="1"/>
    <col min="3" max="3" width="16.00390625" style="233" customWidth="1"/>
    <col min="4" max="16384" width="9.00390625" style="233" customWidth="1"/>
  </cols>
  <sheetData>
    <row r="1" spans="1:3" ht="14.25" customHeight="1">
      <c r="A1" s="413" t="s">
        <v>521</v>
      </c>
      <c r="B1" s="414"/>
      <c r="C1" s="414"/>
    </row>
    <row r="2" spans="1:3" ht="24" customHeight="1">
      <c r="A2" s="238" t="s">
        <v>492</v>
      </c>
      <c r="B2" s="367" t="s">
        <v>621</v>
      </c>
      <c r="C2" s="368" t="s">
        <v>622</v>
      </c>
    </row>
    <row r="3" spans="1:3" ht="14.25" customHeight="1">
      <c r="A3" s="236" t="s">
        <v>51</v>
      </c>
      <c r="B3" s="266">
        <v>8.2</v>
      </c>
      <c r="C3" s="268">
        <v>100</v>
      </c>
    </row>
    <row r="4" spans="1:3" ht="14.25" customHeight="1">
      <c r="A4" s="237" t="s">
        <v>467</v>
      </c>
      <c r="B4" s="267">
        <v>12.07</v>
      </c>
      <c r="C4" s="264">
        <v>5.243162162169207</v>
      </c>
    </row>
    <row r="5" spans="1:3" ht="14.25" customHeight="1">
      <c r="A5" s="237" t="s">
        <v>468</v>
      </c>
      <c r="B5" s="267">
        <v>9.3</v>
      </c>
      <c r="C5" s="264">
        <v>2.5021644877803215</v>
      </c>
    </row>
    <row r="6" spans="1:3" ht="14.25" customHeight="1">
      <c r="A6" s="237" t="s">
        <v>469</v>
      </c>
      <c r="B6" s="267">
        <v>10.05</v>
      </c>
      <c r="C6" s="264">
        <v>1.257078889217147</v>
      </c>
    </row>
    <row r="7" spans="1:3" ht="14.25" customHeight="1">
      <c r="A7" s="237" t="s">
        <v>595</v>
      </c>
      <c r="B7" s="267">
        <v>-4.31</v>
      </c>
      <c r="C7" s="264">
        <v>4.940199354256081</v>
      </c>
    </row>
    <row r="8" spans="1:3" ht="14.25" customHeight="1">
      <c r="A8" s="237" t="s">
        <v>470</v>
      </c>
      <c r="B8" s="267">
        <v>14.94</v>
      </c>
      <c r="C8" s="264">
        <v>7.148969160054562</v>
      </c>
    </row>
    <row r="9" spans="1:3" ht="14.25" customHeight="1">
      <c r="A9" s="237" t="s">
        <v>471</v>
      </c>
      <c r="B9" s="267">
        <v>4.69</v>
      </c>
      <c r="C9" s="264">
        <v>9.987443883951114</v>
      </c>
    </row>
    <row r="10" spans="1:3" ht="14.25" customHeight="1">
      <c r="A10" s="237" t="s">
        <v>472</v>
      </c>
      <c r="B10" s="267">
        <v>0.32</v>
      </c>
      <c r="C10" s="264">
        <v>2.7580058614805516</v>
      </c>
    </row>
    <row r="11" spans="1:3" ht="14.25" customHeight="1">
      <c r="A11" s="237" t="s">
        <v>473</v>
      </c>
      <c r="B11" s="386">
        <v>-0.02</v>
      </c>
      <c r="C11" s="264">
        <v>14.392243686304901</v>
      </c>
    </row>
    <row r="12" spans="1:3" ht="14.25" customHeight="1">
      <c r="A12" s="237" t="s">
        <v>474</v>
      </c>
      <c r="B12" s="267">
        <v>1.58</v>
      </c>
      <c r="C12" s="264">
        <v>11.08865867383419</v>
      </c>
    </row>
    <row r="13" spans="1:3" ht="14.25" customHeight="1">
      <c r="A13" s="237" t="s">
        <v>475</v>
      </c>
      <c r="B13" s="267">
        <v>4.92</v>
      </c>
      <c r="C13" s="264">
        <v>8.730935640201606</v>
      </c>
    </row>
    <row r="14" spans="1:3" ht="14.25" customHeight="1">
      <c r="A14" s="237" t="s">
        <v>476</v>
      </c>
      <c r="B14" s="267">
        <v>14.96</v>
      </c>
      <c r="C14" s="264">
        <v>6.373940281609487</v>
      </c>
    </row>
    <row r="15" spans="1:3" ht="14.25" customHeight="1">
      <c r="A15" s="237" t="s">
        <v>477</v>
      </c>
      <c r="B15" s="267">
        <v>8.71</v>
      </c>
      <c r="C15" s="264">
        <v>4.417501296381193</v>
      </c>
    </row>
    <row r="16" spans="1:3" ht="14.25" customHeight="1">
      <c r="A16" s="237" t="s">
        <v>478</v>
      </c>
      <c r="B16" s="267">
        <v>5.78</v>
      </c>
      <c r="C16" s="264">
        <v>1.1529930931076295</v>
      </c>
    </row>
    <row r="17" spans="1:3" ht="14.25" customHeight="1">
      <c r="A17" s="237" t="s">
        <v>479</v>
      </c>
      <c r="B17" s="267">
        <v>182.87</v>
      </c>
      <c r="C17" s="264">
        <v>2.2082522363264543</v>
      </c>
    </row>
    <row r="18" spans="1:3" ht="14.25" customHeight="1">
      <c r="A18" s="237" t="s">
        <v>480</v>
      </c>
      <c r="B18" s="267">
        <v>46.02</v>
      </c>
      <c r="C18" s="264">
        <v>1.1464367943831</v>
      </c>
    </row>
    <row r="19" spans="1:3" ht="14.25" customHeight="1">
      <c r="A19" s="237" t="s">
        <v>481</v>
      </c>
      <c r="B19" s="267">
        <v>9.09</v>
      </c>
      <c r="C19" s="264">
        <v>5.313635150097549</v>
      </c>
    </row>
    <row r="20" spans="1:3" ht="14.25" customHeight="1">
      <c r="A20" s="382" t="s">
        <v>486</v>
      </c>
      <c r="B20" s="264">
        <v>16.74703439058814</v>
      </c>
      <c r="C20" s="264">
        <v>24.418133120570403</v>
      </c>
    </row>
    <row r="21" spans="1:3" ht="14.25" customHeight="1">
      <c r="A21" s="331" t="s">
        <v>487</v>
      </c>
      <c r="B21" s="265">
        <v>5.302406081885508</v>
      </c>
      <c r="C21" s="265">
        <v>41.045390965179784</v>
      </c>
    </row>
    <row r="22" spans="1:3" ht="14.25" customHeight="1">
      <c r="A22" s="245"/>
      <c r="B22" s="235"/>
      <c r="C22" s="234"/>
    </row>
    <row r="23" spans="1:3" ht="14.25" customHeight="1">
      <c r="A23" s="246" t="s">
        <v>493</v>
      </c>
      <c r="B23" s="369" t="s">
        <v>623</v>
      </c>
      <c r="C23" s="369" t="s">
        <v>624</v>
      </c>
    </row>
    <row r="24" spans="1:3" ht="14.25" customHeight="1">
      <c r="A24" s="239" t="s">
        <v>482</v>
      </c>
      <c r="B24" s="240" t="s">
        <v>483</v>
      </c>
      <c r="C24" s="240" t="s">
        <v>483</v>
      </c>
    </row>
    <row r="25" spans="1:3" ht="14.25" customHeight="1">
      <c r="A25" s="241" t="s">
        <v>488</v>
      </c>
      <c r="B25" s="240" t="s">
        <v>483</v>
      </c>
      <c r="C25" s="240" t="s">
        <v>483</v>
      </c>
    </row>
    <row r="26" spans="1:3" ht="14.25" customHeight="1">
      <c r="A26" s="239" t="s">
        <v>484</v>
      </c>
      <c r="B26" s="271">
        <v>96.79527438876191</v>
      </c>
      <c r="C26" s="271">
        <v>96.68497343731805</v>
      </c>
    </row>
    <row r="27" spans="1:3" ht="14.25" customHeight="1">
      <c r="A27" s="243" t="s">
        <v>489</v>
      </c>
      <c r="B27" s="242"/>
      <c r="C27" s="242"/>
    </row>
    <row r="28" spans="1:3" ht="14.25" customHeight="1">
      <c r="A28" s="239" t="s">
        <v>490</v>
      </c>
      <c r="B28" s="240">
        <v>9.707116102035457</v>
      </c>
      <c r="C28" s="240">
        <v>11.676846704922255</v>
      </c>
    </row>
    <row r="29" spans="1:3" ht="14.25" customHeight="1">
      <c r="A29" s="239" t="s">
        <v>485</v>
      </c>
      <c r="B29" s="240">
        <v>-13.691565128729408</v>
      </c>
      <c r="C29" s="240">
        <v>-2.467373151000004</v>
      </c>
    </row>
    <row r="30" spans="1:3" ht="14.25" customHeight="1">
      <c r="A30" s="244" t="s">
        <v>491</v>
      </c>
      <c r="B30" s="269">
        <v>0.33795733325599997</v>
      </c>
      <c r="C30" s="270">
        <v>-0.6638749323824413</v>
      </c>
    </row>
    <row r="31" ht="13.5">
      <c r="A31" s="233" t="s">
        <v>78</v>
      </c>
    </row>
    <row r="33" ht="13.5">
      <c r="A33" s="233" t="s">
        <v>78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415" t="s">
        <v>53</v>
      </c>
      <c r="B1" s="415"/>
      <c r="C1" s="415"/>
    </row>
    <row r="2" spans="1:3" ht="25.5" customHeight="1">
      <c r="A2" s="416"/>
      <c r="B2" s="370" t="s">
        <v>620</v>
      </c>
      <c r="C2" s="35" t="s">
        <v>54</v>
      </c>
    </row>
    <row r="3" spans="1:3" ht="13.5" customHeight="1">
      <c r="A3" s="417"/>
      <c r="B3" s="36" t="s">
        <v>55</v>
      </c>
      <c r="C3" s="36" t="s">
        <v>56</v>
      </c>
    </row>
    <row r="4" spans="1:234" ht="14.25">
      <c r="A4" s="26" t="s">
        <v>57</v>
      </c>
      <c r="B4" s="32">
        <v>35.448316</v>
      </c>
      <c r="C4" s="30">
        <v>18.938881903949962</v>
      </c>
      <c r="HV4"/>
      <c r="HW4"/>
      <c r="HX4"/>
      <c r="HY4"/>
      <c r="HZ4"/>
    </row>
    <row r="5" spans="1:234" ht="14.25">
      <c r="A5" s="26" t="s">
        <v>58</v>
      </c>
      <c r="B5" s="33">
        <v>2.9755</v>
      </c>
      <c r="C5" s="10">
        <v>8.88897021152016</v>
      </c>
      <c r="HV5"/>
      <c r="HW5"/>
      <c r="HX5"/>
      <c r="HY5"/>
      <c r="HZ5"/>
    </row>
    <row r="6" spans="1:234" ht="14.25">
      <c r="A6" s="26" t="s">
        <v>59</v>
      </c>
      <c r="B6" s="33">
        <v>13.1969</v>
      </c>
      <c r="C6" s="10">
        <v>7.9015575814561885</v>
      </c>
      <c r="HV6"/>
      <c r="HW6"/>
      <c r="HX6"/>
      <c r="HY6"/>
      <c r="HZ6"/>
    </row>
    <row r="7" spans="1:234" ht="14.25">
      <c r="A7" s="26" t="s">
        <v>60</v>
      </c>
      <c r="B7" s="33">
        <v>1360.95</v>
      </c>
      <c r="C7" s="10">
        <v>5.392973027390795</v>
      </c>
      <c r="HV7"/>
      <c r="HW7"/>
      <c r="HX7"/>
      <c r="HY7"/>
      <c r="HZ7"/>
    </row>
    <row r="8" spans="1:234" ht="14.25">
      <c r="A8" s="26" t="s">
        <v>61</v>
      </c>
      <c r="B8" s="33">
        <v>0.13577999999999998</v>
      </c>
      <c r="C8" s="10">
        <v>18.999833480863444</v>
      </c>
      <c r="HV8"/>
      <c r="HW8"/>
      <c r="HX8"/>
      <c r="HY8"/>
      <c r="HZ8"/>
    </row>
    <row r="9" spans="1:234" ht="14.25">
      <c r="A9" s="26" t="s">
        <v>62</v>
      </c>
      <c r="B9" s="33">
        <v>0.292195</v>
      </c>
      <c r="C9" s="10">
        <v>-23.808542872117684</v>
      </c>
      <c r="HV9"/>
      <c r="HW9"/>
      <c r="HX9"/>
      <c r="HY9"/>
      <c r="HZ9"/>
    </row>
    <row r="10" spans="1:234" ht="14.25">
      <c r="A10" s="26" t="s">
        <v>63</v>
      </c>
      <c r="B10" s="33">
        <v>20.41</v>
      </c>
      <c r="C10" s="10">
        <v>-7.215442696216499</v>
      </c>
      <c r="HV10"/>
      <c r="HW10"/>
      <c r="HX10"/>
      <c r="HY10"/>
      <c r="HZ10"/>
    </row>
    <row r="11" spans="1:234" ht="14.25">
      <c r="A11" s="26" t="s">
        <v>64</v>
      </c>
      <c r="B11" s="33">
        <v>137.229017</v>
      </c>
      <c r="C11" s="10">
        <v>-27.64277877721294</v>
      </c>
      <c r="HV11"/>
      <c r="HW11"/>
      <c r="HX11"/>
      <c r="HY11"/>
      <c r="HZ11"/>
    </row>
    <row r="12" spans="1:234" ht="14.25">
      <c r="A12" s="26" t="s">
        <v>65</v>
      </c>
      <c r="B12" s="33">
        <v>717.703266</v>
      </c>
      <c r="C12" s="10">
        <v>-7.742403514251578</v>
      </c>
      <c r="HV12"/>
      <c r="HW12"/>
      <c r="HX12"/>
      <c r="HY12"/>
      <c r="HZ12"/>
    </row>
    <row r="13" spans="1:234" ht="14.25">
      <c r="A13" s="26" t="s">
        <v>66</v>
      </c>
      <c r="B13" s="33">
        <v>75.8053</v>
      </c>
      <c r="C13" s="10">
        <v>11.398273888336192</v>
      </c>
      <c r="HV13"/>
      <c r="HW13"/>
      <c r="HX13"/>
      <c r="HY13"/>
      <c r="HZ13"/>
    </row>
    <row r="14" spans="1:234" ht="14.25">
      <c r="A14" s="26" t="s">
        <v>67</v>
      </c>
      <c r="B14" s="33">
        <v>333.8704</v>
      </c>
      <c r="C14" s="10">
        <v>18.43607246205869</v>
      </c>
      <c r="HV14"/>
      <c r="HW14"/>
      <c r="HX14"/>
      <c r="HY14"/>
      <c r="HZ14"/>
    </row>
    <row r="15" spans="1:234" ht="14.25">
      <c r="A15" s="26" t="s">
        <v>68</v>
      </c>
      <c r="B15" s="33">
        <v>15.4209</v>
      </c>
      <c r="C15" s="10">
        <v>-54.04496893299361</v>
      </c>
      <c r="HV15"/>
      <c r="HW15"/>
      <c r="HX15"/>
      <c r="HY15"/>
      <c r="HZ15"/>
    </row>
    <row r="16" spans="1:234" ht="14.25">
      <c r="A16" s="26" t="s">
        <v>69</v>
      </c>
      <c r="B16" s="33">
        <v>347.6537</v>
      </c>
      <c r="C16" s="10">
        <v>7.213595643285515</v>
      </c>
      <c r="HV16"/>
      <c r="HW16"/>
      <c r="HX16"/>
      <c r="HY16"/>
      <c r="HZ16"/>
    </row>
    <row r="17" spans="1:234" ht="14.25">
      <c r="A17" s="26" t="s">
        <v>70</v>
      </c>
      <c r="B17" s="33">
        <v>476.67864299999997</v>
      </c>
      <c r="C17" s="10">
        <v>1.924756402388823</v>
      </c>
      <c r="HV17"/>
      <c r="HW17"/>
      <c r="HX17"/>
      <c r="HY17"/>
      <c r="HZ17"/>
    </row>
    <row r="18" spans="1:234" ht="14.25">
      <c r="A18" s="26" t="s">
        <v>71</v>
      </c>
      <c r="B18" s="33">
        <v>13.0133</v>
      </c>
      <c r="C18" s="10">
        <v>-10.564585409436106</v>
      </c>
      <c r="HV18"/>
      <c r="HW18"/>
      <c r="HX18"/>
      <c r="HY18"/>
      <c r="HZ18"/>
    </row>
    <row r="19" spans="1:234" ht="14.25">
      <c r="A19" s="26" t="s">
        <v>72</v>
      </c>
      <c r="B19" s="33">
        <v>456.43774800000006</v>
      </c>
      <c r="C19" s="10">
        <v>-5.619234053006423</v>
      </c>
      <c r="HV19"/>
      <c r="HW19"/>
      <c r="HX19"/>
      <c r="HY19"/>
      <c r="HZ19"/>
    </row>
    <row r="20" spans="1:234" ht="14.25">
      <c r="A20" s="26" t="s">
        <v>73</v>
      </c>
      <c r="B20" s="33">
        <v>1.4923</v>
      </c>
      <c r="C20" s="10">
        <v>-30.36072611881096</v>
      </c>
      <c r="HV20"/>
      <c r="HW20"/>
      <c r="HX20"/>
      <c r="HY20"/>
      <c r="HZ20"/>
    </row>
    <row r="21" spans="1:234" ht="14.25">
      <c r="A21" s="26" t="s">
        <v>74</v>
      </c>
      <c r="B21" s="33">
        <v>14.3308</v>
      </c>
      <c r="C21" s="10">
        <v>11.454278143239605</v>
      </c>
      <c r="HV21"/>
      <c r="HW21"/>
      <c r="HX21"/>
      <c r="HY21"/>
      <c r="HZ21"/>
    </row>
    <row r="22" spans="1:234" ht="14.25">
      <c r="A22" s="27" t="s">
        <v>75</v>
      </c>
      <c r="B22" s="37">
        <v>5168.42</v>
      </c>
      <c r="C22" s="28">
        <v>13.427863502590782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C17"/>
  <sheetViews>
    <sheetView tabSelected="1" zoomScalePageLayoutView="0" workbookViewId="0" topLeftCell="A1">
      <selection activeCell="A20" sqref="A20"/>
    </sheetView>
  </sheetViews>
  <sheetFormatPr defaultColWidth="9.00390625" defaultRowHeight="14.25"/>
  <cols>
    <col min="1" max="1" width="27.625" style="233" customWidth="1"/>
    <col min="2" max="16384" width="9.00390625" style="233" customWidth="1"/>
  </cols>
  <sheetData>
    <row r="1" spans="1:3" ht="14.25" customHeight="1">
      <c r="A1" s="418" t="s">
        <v>522</v>
      </c>
      <c r="B1" s="419"/>
      <c r="C1" s="419"/>
    </row>
    <row r="2" spans="1:3" ht="14.25" customHeight="1">
      <c r="A2" s="420"/>
      <c r="B2" s="422" t="s">
        <v>625</v>
      </c>
      <c r="C2" s="247" t="s">
        <v>21</v>
      </c>
    </row>
    <row r="3" spans="1:3" ht="14.25" customHeight="1">
      <c r="A3" s="421"/>
      <c r="B3" s="423"/>
      <c r="C3" s="249" t="s">
        <v>76</v>
      </c>
    </row>
    <row r="4" spans="1:3" ht="14.25" customHeight="1">
      <c r="A4" s="248" t="s">
        <v>494</v>
      </c>
      <c r="B4" s="276">
        <v>487</v>
      </c>
      <c r="C4" s="277">
        <v>-7.2</v>
      </c>
    </row>
    <row r="5" spans="1:3" ht="14.25" customHeight="1">
      <c r="A5" s="248" t="s">
        <v>495</v>
      </c>
      <c r="B5" s="276">
        <v>58</v>
      </c>
      <c r="C5" s="277">
        <v>5.5</v>
      </c>
    </row>
    <row r="6" spans="1:3" ht="29.25" customHeight="1">
      <c r="A6" s="248" t="s">
        <v>525</v>
      </c>
      <c r="B6" s="278">
        <v>11.9</v>
      </c>
      <c r="C6" s="277" t="s">
        <v>636</v>
      </c>
    </row>
    <row r="7" spans="1:3" ht="14.25" customHeight="1">
      <c r="A7" s="248" t="s">
        <v>496</v>
      </c>
      <c r="B7" s="278">
        <v>898</v>
      </c>
      <c r="C7" s="277">
        <v>1.5</v>
      </c>
    </row>
    <row r="8" spans="1:3" ht="14.25" customHeight="1">
      <c r="A8" s="248" t="s">
        <v>497</v>
      </c>
      <c r="B8" s="278">
        <v>785.2</v>
      </c>
      <c r="C8" s="277">
        <v>0.9</v>
      </c>
    </row>
    <row r="9" spans="1:3" ht="14.25" customHeight="1">
      <c r="A9" s="248" t="s">
        <v>498</v>
      </c>
      <c r="B9" s="271">
        <v>87.44</v>
      </c>
      <c r="C9" s="289">
        <v>-0.51</v>
      </c>
    </row>
    <row r="10" spans="1:3" ht="14.25" customHeight="1">
      <c r="A10" s="248" t="s">
        <v>499</v>
      </c>
      <c r="B10" s="278">
        <v>717</v>
      </c>
      <c r="C10" s="277">
        <v>4.2</v>
      </c>
    </row>
    <row r="11" spans="1:3" ht="14.25" customHeight="1">
      <c r="A11" s="237" t="s">
        <v>504</v>
      </c>
      <c r="B11" s="278">
        <v>290.9</v>
      </c>
      <c r="C11" s="277">
        <v>5.2</v>
      </c>
    </row>
    <row r="12" spans="1:3" ht="14.25" customHeight="1">
      <c r="A12" s="248" t="s">
        <v>500</v>
      </c>
      <c r="B12" s="278">
        <v>394.9</v>
      </c>
      <c r="C12" s="277">
        <v>16.4</v>
      </c>
    </row>
    <row r="13" spans="1:3" ht="14.25" customHeight="1">
      <c r="A13" s="248" t="s">
        <v>501</v>
      </c>
      <c r="B13" s="278">
        <v>45.1</v>
      </c>
      <c r="C13" s="277">
        <v>79</v>
      </c>
    </row>
    <row r="14" spans="1:3" ht="14.25" customHeight="1">
      <c r="A14" s="248" t="s">
        <v>502</v>
      </c>
      <c r="B14" s="278">
        <v>28.4</v>
      </c>
      <c r="C14" s="277">
        <v>4</v>
      </c>
    </row>
    <row r="15" spans="1:3" ht="14.25" customHeight="1">
      <c r="A15" s="274" t="s">
        <v>524</v>
      </c>
      <c r="B15" s="278">
        <v>1.2</v>
      </c>
      <c r="C15" s="277">
        <v>-84.8</v>
      </c>
    </row>
    <row r="16" spans="1:3" ht="14.25" customHeight="1">
      <c r="A16" s="248" t="s">
        <v>637</v>
      </c>
      <c r="B16" s="278">
        <v>75.4</v>
      </c>
      <c r="C16" s="277">
        <v>13.7</v>
      </c>
    </row>
    <row r="17" spans="1:3" ht="14.25" customHeight="1">
      <c r="A17" s="345" t="s">
        <v>597</v>
      </c>
      <c r="B17" s="279">
        <v>7.5</v>
      </c>
      <c r="C17" s="280">
        <v>-2.6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ezstjj</Company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Administrator</cp:lastModifiedBy>
  <cp:lastPrinted>2018-11-22T06:34:34Z</cp:lastPrinted>
  <dcterms:created xsi:type="dcterms:W3CDTF">2004-03-08T06:18:38Z</dcterms:created>
  <dcterms:modified xsi:type="dcterms:W3CDTF">2023-04-26T03:28:29Z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