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76" windowWidth="7455" windowHeight="10380" tabRatio="630" activeTab="8"/>
  </bookViews>
  <sheets>
    <sheet name="封面" sheetId="1" r:id="rId1"/>
    <sheet name="目录 " sheetId="2" r:id="rId2"/>
    <sheet name="1" sheetId="3" r:id="rId3"/>
    <sheet name="插1 " sheetId="4" r:id="rId4"/>
    <sheet name="插1（2）" sheetId="5" r:id="rId5"/>
    <sheet name="2" sheetId="6" r:id="rId6"/>
    <sheet name="3" sheetId="7" r:id="rId7"/>
    <sheet name="4" sheetId="8" r:id="rId8"/>
    <sheet name="插4" sheetId="9" r:id="rId9"/>
    <sheet name="5" sheetId="10" r:id="rId10"/>
    <sheet name="插5" sheetId="11" r:id="rId11"/>
    <sheet name="7" sheetId="12" r:id="rId12"/>
    <sheet name="8" sheetId="13" r:id="rId13"/>
    <sheet name="10" sheetId="14" r:id="rId14"/>
    <sheet name="11" sheetId="15" r:id="rId15"/>
    <sheet name="12" sheetId="16" r:id="rId16"/>
    <sheet name="14" sheetId="17" r:id="rId17"/>
    <sheet name="15" sheetId="18" r:id="rId18"/>
    <sheet name="插15" sheetId="19" r:id="rId19"/>
    <sheet name="16" sheetId="20" r:id="rId20"/>
    <sheet name="17" sheetId="21" r:id="rId21"/>
    <sheet name="插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插24" sheetId="29" r:id="rId29"/>
    <sheet name="26" sheetId="30" r:id="rId30"/>
    <sheet name="插26" sheetId="31" r:id="rId31"/>
    <sheet name="28" sheetId="32" r:id="rId32"/>
    <sheet name="29" sheetId="33" r:id="rId33"/>
    <sheet name="30" sheetId="34" r:id="rId34"/>
    <sheet name="31" sheetId="35" r:id="rId35"/>
    <sheet name="32 " sheetId="36" r:id="rId36"/>
    <sheet name="33" sheetId="37" r:id="rId37"/>
  </sheets>
  <externalReferences>
    <externalReference r:id="rId40"/>
    <externalReference r:id="rId41"/>
  </externalReferences>
  <definedNames>
    <definedName name="OLE_LINK1" localSheetId="2">'1'!$C$19</definedName>
    <definedName name="OLE_LINK1" localSheetId="3">'插1 '!$B$7</definedName>
  </definedNames>
  <calcPr fullCalcOnLoad="1"/>
</workbook>
</file>

<file path=xl/sharedStrings.xml><?xml version="1.0" encoding="utf-8"?>
<sst xmlns="http://schemas.openxmlformats.org/spreadsheetml/2006/main" count="906" uniqueCount="638">
  <si>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</si>
  <si>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</si>
  <si>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</si>
  <si>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</si>
  <si>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目       录</t>
  </si>
  <si>
    <t>全市主要经济指标</t>
  </si>
  <si>
    <t>规模以上工业增加值</t>
  </si>
  <si>
    <t>主要工业产品产量</t>
  </si>
  <si>
    <t>工业效益数据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</si>
  <si>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</si>
  <si>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</si>
  <si>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</si>
  <si>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</si>
  <si>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</si>
  <si>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</si>
  <si>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</si>
  <si>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</si>
  <si>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工业生产者出厂价格指数</t>
  </si>
  <si>
    <t>区、街主要经济指标</t>
  </si>
  <si>
    <t>全省及市、州国民经济主要指标</t>
  </si>
  <si>
    <t>武汉城市圈主要经济指标</t>
  </si>
  <si>
    <t>增长速度</t>
  </si>
  <si>
    <t>（亿元）</t>
  </si>
  <si>
    <t>（%）</t>
  </si>
  <si>
    <t>一、鄂州市生产总值（GDP）</t>
  </si>
  <si>
    <t>二、规模以上工业增加值</t>
  </si>
  <si>
    <t>三、全社会用电量(亿千瓦时）</t>
  </si>
  <si>
    <t xml:space="preserve">    #工业用电量</t>
  </si>
  <si>
    <t>四、固定资产投资</t>
  </si>
  <si>
    <t>五、社会消费品零售总额</t>
  </si>
  <si>
    <t>七、实际利用外资(万美元）</t>
  </si>
  <si>
    <t>八、财政总收入</t>
  </si>
  <si>
    <t>九、月末金融机构存款余额</t>
  </si>
  <si>
    <t>十、居民消费价格总指数（%）</t>
  </si>
  <si>
    <t>规模以上工业增加值</t>
  </si>
  <si>
    <t>增长速度（％）</t>
  </si>
  <si>
    <t>规模以上工业增加值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</si>
  <si>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</si>
  <si>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</si>
  <si>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</si>
  <si>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</si>
  <si>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</si>
  <si>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</si>
  <si>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</si>
  <si>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</si>
  <si>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</si>
  <si>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</si>
  <si>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</si>
  <si>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 xml:space="preserve">   中省企业</t>
  </si>
  <si>
    <t xml:space="preserve">   市直企业</t>
  </si>
  <si>
    <t xml:space="preserve">   区乡镇街企业</t>
  </si>
  <si>
    <t>总计</t>
  </si>
  <si>
    <t>增长速度（%）</t>
  </si>
  <si>
    <t>主要工业产品产量</t>
  </si>
  <si>
    <t>增长速度</t>
  </si>
  <si>
    <t>（万吨）</t>
  </si>
  <si>
    <t>（%）</t>
  </si>
  <si>
    <t>饲料</t>
  </si>
  <si>
    <t>食品添加剂</t>
  </si>
  <si>
    <t>纱</t>
  </si>
  <si>
    <t>服装（万件）</t>
  </si>
  <si>
    <t>化学药品原药</t>
  </si>
  <si>
    <t>中成药</t>
  </si>
  <si>
    <t>塑料制品</t>
  </si>
  <si>
    <t>硅酸盐水泥熟料</t>
  </si>
  <si>
    <t>水泥</t>
  </si>
  <si>
    <t>商品混凝土（万立方米）</t>
  </si>
  <si>
    <t>预应力混凝土桩</t>
  </si>
  <si>
    <t>耐火材料制品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</si>
  <si>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</si>
  <si>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</si>
  <si>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</si>
  <si>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</si>
  <si>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</si>
  <si>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</si>
  <si>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</si>
  <si>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 xml:space="preserve"> （%）</t>
  </si>
  <si>
    <t>固定资产投资</t>
  </si>
  <si>
    <t xml:space="preserve"> </t>
  </si>
  <si>
    <t>（%）</t>
  </si>
  <si>
    <t>固定资产投资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</si>
  <si>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</si>
  <si>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</si>
  <si>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</si>
  <si>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</si>
  <si>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</si>
  <si>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</si>
  <si>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</si>
  <si>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</si>
  <si>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</si>
  <si>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3.按隶属关系分 </t>
  </si>
  <si>
    <t xml:space="preserve">       #中央项目</t>
  </si>
  <si>
    <t xml:space="preserve">        地方项目</t>
  </si>
  <si>
    <t xml:space="preserve">  4.按建设性质分</t>
  </si>
  <si>
    <t xml:space="preserve">       #新建</t>
  </si>
  <si>
    <t xml:space="preserve">        扩建</t>
  </si>
  <si>
    <t xml:space="preserve">        改建和技术改造</t>
  </si>
  <si>
    <t xml:space="preserve">  5.按投资构成分</t>
  </si>
  <si>
    <t xml:space="preserve">       #建筑安装工程</t>
  </si>
  <si>
    <t xml:space="preserve">        设备、工器具购置</t>
  </si>
  <si>
    <t xml:space="preserve">        其他费用</t>
  </si>
  <si>
    <t>投资施工项目情况</t>
  </si>
  <si>
    <t xml:space="preserve">     #新开工项目个数</t>
  </si>
  <si>
    <t xml:space="preserve">   1.亿元以上项目情况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</si>
  <si>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</si>
  <si>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</si>
  <si>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</si>
  <si>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完成投资额（亿元）</t>
  </si>
  <si>
    <t>各行业固定资产投资</t>
  </si>
  <si>
    <t xml:space="preserve"> </t>
  </si>
  <si>
    <r>
      <t>增长速度</t>
    </r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</si>
  <si>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</si>
  <si>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</si>
  <si>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</si>
  <si>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</si>
  <si>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</si>
  <si>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</si>
  <si>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</si>
  <si>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</si>
  <si>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</si>
  <si>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</si>
  <si>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</si>
  <si>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</si>
  <si>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</si>
  <si>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</si>
  <si>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</si>
  <si>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</si>
  <si>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</si>
  <si>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</si>
  <si>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</si>
  <si>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商品房建设与销售</t>
  </si>
  <si>
    <t xml:space="preserve"> 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</si>
  <si>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</si>
  <si>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</si>
  <si>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</si>
  <si>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</si>
  <si>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</si>
  <si>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</si>
  <si>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</si>
  <si>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</si>
  <si>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</si>
  <si>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</si>
  <si>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</si>
  <si>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 xml:space="preserve">     住宅        </t>
  </si>
  <si>
    <t>贸易外经</t>
  </si>
  <si>
    <t>增长速度（%）</t>
  </si>
  <si>
    <t xml:space="preserve"> 一、社会消费品零售总额</t>
  </si>
  <si>
    <t>二、对外贸易</t>
  </si>
  <si>
    <t>财政（一）</t>
  </si>
  <si>
    <t>增长速度（%）</t>
  </si>
  <si>
    <t>金融</t>
  </si>
  <si>
    <t>金融机构本外币信贷收支</t>
  </si>
  <si>
    <t>本期余额（亿元）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</si>
  <si>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</si>
  <si>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</si>
  <si>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</si>
  <si>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</si>
  <si>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</si>
  <si>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</si>
  <si>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</si>
  <si>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</si>
  <si>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</si>
  <si>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</si>
  <si>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</si>
  <si>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</si>
  <si>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市场主体发展情况</t>
  </si>
  <si>
    <t>单位</t>
  </si>
  <si>
    <t>增减（%）</t>
  </si>
  <si>
    <t xml:space="preserve">  总            计</t>
  </si>
  <si>
    <t>户</t>
  </si>
  <si>
    <t>一、内资企业</t>
  </si>
  <si>
    <t xml:space="preserve">    企业总数*</t>
  </si>
  <si>
    <t xml:space="preserve">    注册资本（金）总数*</t>
  </si>
  <si>
    <t>亿元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</si>
  <si>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</si>
  <si>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</si>
  <si>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</si>
  <si>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</si>
  <si>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>万美元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</si>
  <si>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</si>
  <si>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</si>
  <si>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</si>
  <si>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</si>
  <si>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</si>
  <si>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</si>
  <si>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</si>
  <si>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</si>
  <si>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</si>
  <si>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</si>
  <si>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</si>
  <si>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亿元</t>
  </si>
  <si>
    <t>注：本表中（*）均与上年年底相比。</t>
  </si>
  <si>
    <t>一、居民消费价格总指数</t>
  </si>
  <si>
    <t>二、商品零售价格总指数</t>
  </si>
  <si>
    <t xml:space="preserve"> </t>
  </si>
  <si>
    <t>工业生产者出厂价格指数</t>
  </si>
  <si>
    <t>工业生产者出厂价格总指数</t>
  </si>
  <si>
    <t xml:space="preserve">  1、黑色金属矿采选业</t>
  </si>
  <si>
    <t xml:space="preserve">  2、农副食品加工业</t>
  </si>
  <si>
    <t xml:space="preserve">  4、医药制造业</t>
  </si>
  <si>
    <t xml:space="preserve">  5、橡胶和塑料制品业</t>
  </si>
  <si>
    <t xml:space="preserve">  6、非金属矿物制品业</t>
  </si>
  <si>
    <t xml:space="preserve">  8、金属制品业</t>
  </si>
  <si>
    <t xml:space="preserve">  9、通用设备制造业</t>
  </si>
  <si>
    <t xml:space="preserve">  10、电气机械和器材制造业</t>
  </si>
  <si>
    <t xml:space="preserve">  11、计算机、通信和其他设备制造业</t>
  </si>
  <si>
    <t xml:space="preserve">  12、电力、热力生产和供应业</t>
  </si>
  <si>
    <t>区、街主要经济指标（一）</t>
  </si>
  <si>
    <t>规模以上工业增加值</t>
  </si>
  <si>
    <t>全      市</t>
  </si>
  <si>
    <t>鄂  城  区</t>
  </si>
  <si>
    <t>华  容  区</t>
  </si>
  <si>
    <t>梁 子湖 区</t>
  </si>
  <si>
    <t>葛店开发区</t>
  </si>
  <si>
    <t>鄂州开发区</t>
  </si>
  <si>
    <t>凤 凰 街 道</t>
  </si>
  <si>
    <t>—</t>
  </si>
  <si>
    <t>古 楼 街 道</t>
  </si>
  <si>
    <t>西 山 街 道</t>
  </si>
  <si>
    <t>固定资产投资</t>
  </si>
  <si>
    <r>
      <t xml:space="preserve">  </t>
    </r>
    <r>
      <rPr>
        <b/>
        <sz val="10"/>
        <rFont val="宋体"/>
        <family val="0"/>
      </rPr>
      <t>（％）</t>
    </r>
  </si>
  <si>
    <t>区、街主要经济指标（二）</t>
  </si>
  <si>
    <t>财政总收入</t>
  </si>
  <si>
    <t>（万元）</t>
  </si>
  <si>
    <t>（％）</t>
  </si>
  <si>
    <t>全  市</t>
  </si>
  <si>
    <t>鄂城区</t>
  </si>
  <si>
    <t>华容区</t>
  </si>
  <si>
    <t>梁子湖区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</si>
  <si>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</si>
  <si>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</si>
  <si>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七大新区主要经济指标（一）</t>
  </si>
  <si>
    <t>规模以上工业增加值</t>
  </si>
  <si>
    <r>
      <t xml:space="preserve">  </t>
    </r>
    <r>
      <rPr>
        <b/>
        <sz val="10"/>
        <rFont val="宋体"/>
        <family val="0"/>
      </rPr>
      <t>（％）</t>
    </r>
  </si>
  <si>
    <t>合  计</t>
  </si>
  <si>
    <t>鄂城新区</t>
  </si>
  <si>
    <t>花湖新区</t>
  </si>
  <si>
    <t>红莲湖新区</t>
  </si>
  <si>
    <t>三江港新区</t>
  </si>
  <si>
    <t>梧桐湖新区</t>
  </si>
  <si>
    <t>七大新区主要经济指标（二）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</si>
  <si>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</si>
  <si>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</si>
  <si>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—</t>
  </si>
  <si>
    <t>—</t>
  </si>
  <si>
    <t>税收收入</t>
  </si>
  <si>
    <t xml:space="preserve"> 增长速度</t>
  </si>
  <si>
    <t>速度位次</t>
  </si>
  <si>
    <t>（亿元）</t>
  </si>
  <si>
    <t>全    省</t>
  </si>
  <si>
    <t>＃武汉市</t>
  </si>
  <si>
    <t xml:space="preserve">  鄂州市</t>
  </si>
  <si>
    <t>规上工业增加值增长速度</t>
  </si>
  <si>
    <t>—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</si>
  <si>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</si>
  <si>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</si>
  <si>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</si>
  <si>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</si>
  <si>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</si>
  <si>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</si>
  <si>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</si>
  <si>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</si>
  <si>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</si>
  <si>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</si>
  <si>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</si>
  <si>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</si>
  <si>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</si>
  <si>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</si>
  <si>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固定资产投资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</si>
  <si>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</si>
  <si>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</si>
  <si>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</si>
  <si>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</si>
  <si>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</si>
  <si>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</si>
  <si>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</si>
  <si>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</si>
  <si>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</si>
  <si>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</si>
  <si>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</si>
  <si>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</si>
  <si>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</si>
  <si>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</si>
  <si>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社会消费品零售总额</t>
  </si>
  <si>
    <t xml:space="preserve"> 速度位次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</si>
  <si>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</si>
  <si>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</si>
  <si>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</si>
  <si>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</si>
  <si>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</si>
  <si>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</si>
  <si>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</si>
  <si>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</si>
  <si>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</si>
  <si>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</si>
  <si>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</si>
  <si>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</si>
  <si>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</si>
  <si>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</si>
  <si>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（％）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</si>
  <si>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</si>
  <si>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</si>
  <si>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</si>
  <si>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</si>
  <si>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</si>
  <si>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</si>
  <si>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</si>
  <si>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</si>
  <si>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</si>
  <si>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</si>
  <si>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</si>
  <si>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</si>
  <si>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</si>
  <si>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</t>
    </r>
    <r>
      <rPr>
        <sz val="10"/>
        <rFont val="宋体"/>
        <family val="0"/>
      </rPr>
      <t>天门市</t>
    </r>
  </si>
  <si>
    <t>增长速度</t>
  </si>
  <si>
    <t>（亿千瓦时）</t>
  </si>
  <si>
    <t>规上工业增加值</t>
  </si>
  <si>
    <t xml:space="preserve"> （％）</t>
  </si>
  <si>
    <t>武汉城市圈合计</t>
  </si>
  <si>
    <t>—</t>
  </si>
  <si>
    <t>＃武汉市</t>
  </si>
  <si>
    <t xml:space="preserve">  黄石市</t>
  </si>
  <si>
    <t xml:space="preserve">  鄂州市</t>
  </si>
  <si>
    <t xml:space="preserve">  孝感市</t>
  </si>
  <si>
    <t xml:space="preserve">  黄冈市</t>
  </si>
  <si>
    <t xml:space="preserve">  咸宁市</t>
  </si>
  <si>
    <t xml:space="preserve">  仙桃市</t>
  </si>
  <si>
    <t xml:space="preserve">  潜江市</t>
  </si>
  <si>
    <t xml:space="preserve">  天门市</t>
  </si>
  <si>
    <t xml:space="preserve"> </t>
  </si>
  <si>
    <t>地方公共财政预算收入</t>
  </si>
  <si>
    <t xml:space="preserve">    #进口</t>
  </si>
  <si>
    <t xml:space="preserve">     出口</t>
  </si>
  <si>
    <t>六、进出口总值</t>
  </si>
  <si>
    <t>全省分地区工业用电量</t>
  </si>
  <si>
    <t xml:space="preserve">   外商实际到资（万美元）</t>
  </si>
  <si>
    <t xml:space="preserve">   海关出口总值（万美元）</t>
  </si>
  <si>
    <t>（上年同期=100）</t>
  </si>
  <si>
    <t xml:space="preserve">    荆门市</t>
  </si>
  <si>
    <t xml:space="preserve">    孝感市</t>
  </si>
  <si>
    <t xml:space="preserve">    荆州市</t>
  </si>
  <si>
    <t xml:space="preserve">    黄冈市</t>
  </si>
  <si>
    <t xml:space="preserve">    咸宁市</t>
  </si>
  <si>
    <t xml:space="preserve">    随州市</t>
  </si>
  <si>
    <t xml:space="preserve">    仙桃市</t>
  </si>
  <si>
    <t xml:space="preserve">    潜江市</t>
  </si>
  <si>
    <t xml:space="preserve">    天门市</t>
  </si>
  <si>
    <t>（%）</t>
  </si>
  <si>
    <t>全   市</t>
  </si>
  <si>
    <t>科学研究、技术服务和地质勘查业</t>
  </si>
  <si>
    <t>水利、环境和公共设施管理业</t>
  </si>
  <si>
    <t>武汉城市圈合计</t>
  </si>
  <si>
    <t>居民消费价格指数</t>
  </si>
  <si>
    <t xml:space="preserve">   #地方公共财政预算收入</t>
  </si>
  <si>
    <t xml:space="preserve">     #税收收入</t>
  </si>
  <si>
    <t xml:space="preserve">   地方财政支出</t>
  </si>
  <si>
    <t xml:space="preserve">  7、黑色金属冶炼和压延业</t>
  </si>
  <si>
    <r>
      <t>全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市</t>
    </r>
  </si>
  <si>
    <t>国际组织</t>
  </si>
  <si>
    <t xml:space="preserve"> </t>
  </si>
  <si>
    <r>
      <t xml:space="preserve">             #制造业投资</t>
    </r>
  </si>
  <si>
    <r>
      <t xml:space="preserve">              基础设施投资</t>
    </r>
  </si>
  <si>
    <r>
      <t xml:space="preserve">              房地产开发投资</t>
    </r>
  </si>
  <si>
    <t>增长速度（％）</t>
  </si>
  <si>
    <t xml:space="preserve">    施工项目总数（个）</t>
  </si>
  <si>
    <t xml:space="preserve">     施工项目个数（个）</t>
  </si>
  <si>
    <t xml:space="preserve">    施工项目个数（个）</t>
  </si>
  <si>
    <t>—</t>
  </si>
  <si>
    <t>全省及市、州国民经济主要指标（五）</t>
  </si>
  <si>
    <t>注：按国家统计制度规定，规模以上工业增加值、固定资产投资不公布总量。</t>
  </si>
  <si>
    <t>注：本表中数据为全省统一价格指数。</t>
  </si>
  <si>
    <t xml:space="preserve">   月末金融机构贷款余额</t>
  </si>
  <si>
    <t xml:space="preserve">    鄂州市</t>
  </si>
  <si>
    <t xml:space="preserve">全省及市、州国民经济主要指标（一） </t>
  </si>
  <si>
    <t>全省及市、州国民经济主要指标（四）</t>
  </si>
  <si>
    <t>全省及市、州国民经济主要指标（六）</t>
  </si>
  <si>
    <t>工业生产者购进价格总指数</t>
  </si>
  <si>
    <r>
      <t xml:space="preserve">    </t>
    </r>
    <r>
      <rPr>
        <sz val="10"/>
        <rFont val="宋体"/>
        <family val="0"/>
      </rPr>
      <t>神农架林区</t>
    </r>
  </si>
  <si>
    <t>＃武汉市</t>
  </si>
  <si>
    <r>
      <t xml:space="preserve">      </t>
    </r>
    <r>
      <rPr>
        <sz val="10"/>
        <rFont val="宋体"/>
        <family val="0"/>
      </rPr>
      <t>神农架林区</t>
    </r>
  </si>
  <si>
    <r>
      <t xml:space="preserve">    </t>
    </r>
    <r>
      <rPr>
        <sz val="10"/>
        <rFont val="宋体"/>
        <family val="0"/>
      </rPr>
      <t>神农架林区</t>
    </r>
  </si>
  <si>
    <t xml:space="preserve">  全    省</t>
  </si>
  <si>
    <r>
      <t xml:space="preserve">    </t>
    </r>
    <r>
      <rPr>
        <b/>
        <sz val="10"/>
        <rFont val="宋体"/>
        <family val="0"/>
      </rPr>
      <t>鄂州市</t>
    </r>
  </si>
  <si>
    <t xml:space="preserve">    恩施州</t>
  </si>
  <si>
    <t xml:space="preserve">   #武汉市</t>
  </si>
  <si>
    <t xml:space="preserve">    黄石市    </t>
  </si>
  <si>
    <t xml:space="preserve">    十堰市</t>
  </si>
  <si>
    <t xml:space="preserve">    宜昌市</t>
  </si>
  <si>
    <t xml:space="preserve">    襄阳市</t>
  </si>
  <si>
    <t>全社会用电量</t>
  </si>
  <si>
    <t>全社会用电总计</t>
  </si>
  <si>
    <t xml:space="preserve">  第一产业</t>
  </si>
  <si>
    <t xml:space="preserve">  第二产业</t>
  </si>
  <si>
    <t xml:space="preserve">   #工业</t>
  </si>
  <si>
    <t xml:space="preserve">      化学原料和化学制品制造业</t>
  </si>
  <si>
    <t xml:space="preserve">      非金属矿物制品业</t>
  </si>
  <si>
    <t xml:space="preserve">      黑色金属冶炼和压延加工业</t>
  </si>
  <si>
    <t xml:space="preserve">      电力、热力生产和供应业</t>
  </si>
  <si>
    <t xml:space="preserve">    建筑业</t>
  </si>
  <si>
    <t xml:space="preserve">  第三产业</t>
  </si>
  <si>
    <t xml:space="preserve">   #交通运输、仓储和邮政业</t>
  </si>
  <si>
    <t xml:space="preserve">    信息传输、软件和信息技术服务业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</si>
  <si>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</si>
  <si>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</si>
  <si>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</si>
  <si>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</si>
  <si>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</si>
  <si>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公共服务及管理组织</t>
  </si>
  <si>
    <t xml:space="preserve">  城乡居民生活用电合计</t>
  </si>
  <si>
    <t xml:space="preserve">   #城镇居民</t>
  </si>
  <si>
    <t xml:space="preserve">    乡村居民</t>
  </si>
  <si>
    <t>增速
（%）</t>
  </si>
  <si>
    <t xml:space="preserve">     #黑色金属矿采选业</t>
  </si>
  <si>
    <t xml:space="preserve">      医药制造业</t>
  </si>
  <si>
    <t xml:space="preserve">      橡胶和塑料制品业</t>
  </si>
  <si>
    <t xml:space="preserve">      金属制品业</t>
  </si>
  <si>
    <t>市、州地区生产总值</t>
  </si>
  <si>
    <t xml:space="preserve">全省及市、州国民经济主要指标（二） </t>
  </si>
  <si>
    <t>全省及市、州国民经济主要指标（七）</t>
  </si>
  <si>
    <t>居民消费价格指数</t>
  </si>
  <si>
    <t>地方财政总收入</t>
  </si>
  <si>
    <t>地方公共预算收入</t>
  </si>
  <si>
    <t xml:space="preserve">  一、税收收入</t>
  </si>
  <si>
    <t xml:space="preserve">  二、非税收入</t>
  </si>
  <si>
    <t xml:space="preserve">     专项收入</t>
  </si>
  <si>
    <t xml:space="preserve">     行政性收费</t>
  </si>
  <si>
    <t xml:space="preserve">     罚没收入</t>
  </si>
  <si>
    <t xml:space="preserve">     国有资本经营收入</t>
  </si>
  <si>
    <t xml:space="preserve">     其他收入</t>
  </si>
  <si>
    <t>　　  增值税(含营业税）</t>
  </si>
  <si>
    <t>　  　个人所得税</t>
  </si>
  <si>
    <t>　  　资源税</t>
  </si>
  <si>
    <t>　  　城市维护建设税</t>
  </si>
  <si>
    <t>　  　印花税</t>
  </si>
  <si>
    <t>　  　城镇土地使用税</t>
  </si>
  <si>
    <t>　　  车船使用和牌照税</t>
  </si>
  <si>
    <t>　　  耕地占用税</t>
  </si>
  <si>
    <t>财政支出合计</t>
  </si>
  <si>
    <t>一般公共服务</t>
  </si>
  <si>
    <t>财政（二）</t>
  </si>
  <si>
    <t>公共安全</t>
  </si>
  <si>
    <t>教育</t>
  </si>
  <si>
    <t>科学技术</t>
  </si>
  <si>
    <t>文化体育与传媒</t>
  </si>
  <si>
    <t>社会保障和就业</t>
  </si>
  <si>
    <t>医疗卫生和计划生育</t>
  </si>
  <si>
    <t>节能环保</t>
  </si>
  <si>
    <t>城乡社区事务</t>
  </si>
  <si>
    <t>农林水事务</t>
  </si>
  <si>
    <t>交通运输</t>
  </si>
  <si>
    <t>商业服务业等事务</t>
  </si>
  <si>
    <t>国土资源气象等事务</t>
  </si>
  <si>
    <t>住房保障支出</t>
  </si>
  <si>
    <t>粮油物资储备等管理事务</t>
  </si>
  <si>
    <t>资源勘探电力信息等事务</t>
  </si>
  <si>
    <t>财政支出</t>
  </si>
  <si>
    <t>财政收入</t>
  </si>
  <si>
    <t xml:space="preserve">     国有资源(资产)有偿使用</t>
  </si>
  <si>
    <t xml:space="preserve">     政府性住房基金</t>
  </si>
  <si>
    <t>总产值</t>
  </si>
  <si>
    <t>农业</t>
  </si>
  <si>
    <t>林业</t>
  </si>
  <si>
    <t>牧业</t>
  </si>
  <si>
    <t>渔业</t>
  </si>
  <si>
    <t>农林牧渔业总产值</t>
  </si>
  <si>
    <t>主要农产品产量</t>
  </si>
  <si>
    <t>农林牧渔业产值及主要产品产量</t>
  </si>
  <si>
    <t>#黑色金属矿采选业</t>
  </si>
  <si>
    <t xml:space="preserve"> 纺织服装、服饰业</t>
  </si>
  <si>
    <t xml:space="preserve"> 皮革、毛皮、羽毛及其制品和制鞋业</t>
  </si>
  <si>
    <t xml:space="preserve"> 化学原料和化学制品制造业</t>
  </si>
  <si>
    <t xml:space="preserve"> 医药制造业</t>
  </si>
  <si>
    <t xml:space="preserve"> 橡胶和塑料制品业</t>
  </si>
  <si>
    <t xml:space="preserve"> 非金属矿物制品业</t>
  </si>
  <si>
    <t xml:space="preserve"> 黑色金属冶炼和压延加工业</t>
  </si>
  <si>
    <t xml:space="preserve"> 金属制品业</t>
  </si>
  <si>
    <t xml:space="preserve"> 通用设备制造业</t>
  </si>
  <si>
    <t xml:space="preserve"> 专用设备制造业</t>
  </si>
  <si>
    <t xml:space="preserve"> 铁路、船舶、航空航天和其他运输设备制造业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</si>
  <si>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</si>
  <si>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</si>
  <si>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</si>
  <si>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t xml:space="preserve">  工业销售产值（亿元）</t>
  </si>
  <si>
    <t>-</t>
  </si>
  <si>
    <t xml:space="preserve">  工业产销率（%）</t>
  </si>
  <si>
    <t xml:space="preserve">     #出口交货值</t>
  </si>
  <si>
    <t xml:space="preserve"> 装备制造产业</t>
  </si>
  <si>
    <t xml:space="preserve"> 高耗能产业</t>
  </si>
  <si>
    <t xml:space="preserve">      #出口交货值</t>
  </si>
  <si>
    <t xml:space="preserve">  增长速度（%）</t>
  </si>
  <si>
    <t xml:space="preserve">   工业销售产值增速</t>
  </si>
  <si>
    <t xml:space="preserve">   工业产销率</t>
  </si>
  <si>
    <t>规模以上工业重点行业增加值增速及占比</t>
  </si>
  <si>
    <t>工业产销率</t>
  </si>
  <si>
    <t>企业数（个）</t>
  </si>
  <si>
    <t xml:space="preserve">  #亏损企业</t>
  </si>
  <si>
    <t>主营业务收入（亿元）</t>
  </si>
  <si>
    <t>主营业务成本（亿元）</t>
  </si>
  <si>
    <t>每百元主营业务收入中成本（元）</t>
  </si>
  <si>
    <t>资产总计（亿元）</t>
  </si>
  <si>
    <t>负债合计（亿元）</t>
  </si>
  <si>
    <t>利润总额（亿元）</t>
  </si>
  <si>
    <t>产成品（亿元）</t>
  </si>
  <si>
    <t>重点产业</t>
  </si>
  <si>
    <t>流动资产合计（亿元）</t>
  </si>
  <si>
    <t>其他支出</t>
  </si>
  <si>
    <t>税收收入（万元）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</si>
  <si>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</si>
  <si>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</si>
  <si>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</si>
  <si>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</si>
  <si>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</si>
  <si>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</si>
  <si>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</si>
  <si>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</si>
  <si>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</si>
  <si>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</si>
  <si>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财政（三）</t>
  </si>
  <si>
    <t xml:space="preserve">  第一产业</t>
  </si>
  <si>
    <t xml:space="preserve">  第二产业</t>
  </si>
  <si>
    <t xml:space="preserve">  第三产业</t>
  </si>
  <si>
    <t>规模以上工业重点行业增加值增速及占比 工业产销率</t>
  </si>
  <si>
    <t>规模以上工业企业效益</t>
  </si>
  <si>
    <t>规模以上工业重点行业利润</t>
  </si>
  <si>
    <t>亏损企业亏损额（亿元）</t>
  </si>
  <si>
    <t>亏损面（%）</t>
  </si>
  <si>
    <r>
      <t xml:space="preserve">         </t>
    </r>
    <r>
      <rPr>
        <sz val="10"/>
        <rFont val="宋体"/>
        <family val="0"/>
      </rPr>
      <t>城镇</t>
    </r>
  </si>
  <si>
    <r>
      <t xml:space="preserve">         </t>
    </r>
    <r>
      <rPr>
        <sz val="10"/>
        <rFont val="宋体"/>
        <family val="0"/>
      </rPr>
      <t>乡村</t>
    </r>
  </si>
  <si>
    <r>
      <t xml:space="preserve">      </t>
    </r>
    <r>
      <rPr>
        <sz val="10"/>
        <rFont val="宋体"/>
        <family val="0"/>
      </rPr>
      <t>批发业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</si>
  <si>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</si>
  <si>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</si>
  <si>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r>
      <t xml:space="preserve">      </t>
    </r>
    <r>
      <rPr>
        <sz val="10"/>
        <rFont val="宋体"/>
        <family val="0"/>
      </rPr>
      <t>零售业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</si>
  <si>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</si>
  <si>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</t>
    </r>
    <r>
      <rPr>
        <sz val="10"/>
        <rFont val="宋体"/>
        <family val="0"/>
      </rPr>
      <t>住宿业</t>
    </r>
  </si>
  <si>
    <r>
      <t xml:space="preserve">      </t>
    </r>
    <r>
      <rPr>
        <sz val="10"/>
        <rFont val="宋体"/>
        <family val="0"/>
      </rPr>
      <t>餐饮业</t>
    </r>
  </si>
  <si>
    <r>
      <t xml:space="preserve">       1</t>
    </r>
    <r>
      <rPr>
        <sz val="10"/>
        <rFont val="宋体"/>
        <family val="0"/>
      </rPr>
      <t>、食品烟酒</t>
    </r>
  </si>
  <si>
    <r>
      <t xml:space="preserve">            </t>
    </r>
    <r>
      <rPr>
        <sz val="10"/>
        <rFont val="宋体"/>
        <family val="0"/>
      </rPr>
      <t>＃粮食</t>
    </r>
  </si>
  <si>
    <r>
      <t xml:space="preserve">                </t>
    </r>
    <r>
      <rPr>
        <sz val="10"/>
        <rFont val="宋体"/>
        <family val="0"/>
      </rPr>
      <t>菜</t>
    </r>
  </si>
  <si>
    <r>
      <t xml:space="preserve">                </t>
    </r>
    <r>
      <rPr>
        <sz val="10"/>
        <rFont val="宋体"/>
        <family val="0"/>
      </rPr>
      <t>畜肉</t>
    </r>
  </si>
  <si>
    <r>
      <t xml:space="preserve">       2</t>
    </r>
    <r>
      <rPr>
        <sz val="10"/>
        <rFont val="宋体"/>
        <family val="0"/>
      </rPr>
      <t>、衣着</t>
    </r>
  </si>
  <si>
    <r>
      <t xml:space="preserve">       3</t>
    </r>
    <r>
      <rPr>
        <sz val="10"/>
        <rFont val="宋体"/>
        <family val="0"/>
      </rPr>
      <t>、居住</t>
    </r>
  </si>
  <si>
    <r>
      <t xml:space="preserve">       4</t>
    </r>
    <r>
      <rPr>
        <sz val="10"/>
        <rFont val="宋体"/>
        <family val="0"/>
      </rPr>
      <t>、生活用品及服务</t>
    </r>
  </si>
  <si>
    <r>
      <t xml:space="preserve">       5</t>
    </r>
    <r>
      <rPr>
        <sz val="10"/>
        <rFont val="宋体"/>
        <family val="0"/>
      </rPr>
      <t>、交通和通信</t>
    </r>
  </si>
  <si>
    <r>
      <t xml:space="preserve">       6</t>
    </r>
    <r>
      <rPr>
        <sz val="10"/>
        <rFont val="宋体"/>
        <family val="0"/>
      </rPr>
      <t>、教育文化和娱乐</t>
    </r>
  </si>
  <si>
    <r>
      <t xml:space="preserve">       7</t>
    </r>
    <r>
      <rPr>
        <sz val="10"/>
        <rFont val="宋体"/>
        <family val="0"/>
      </rPr>
      <t>、医疗保健</t>
    </r>
  </si>
  <si>
    <r>
      <t xml:space="preserve">       8</t>
    </r>
    <r>
      <rPr>
        <sz val="10"/>
        <rFont val="宋体"/>
        <family val="0"/>
      </rPr>
      <t>、其他用品服务</t>
    </r>
  </si>
  <si>
    <t>高新技术产业发展情况</t>
  </si>
  <si>
    <t>农林牧渔业产值及主要产品产量</t>
  </si>
  <si>
    <t>国民经济核算</t>
  </si>
  <si>
    <t>全省</t>
  </si>
  <si>
    <t>鄂州市</t>
  </si>
  <si>
    <t>地区生产总值（亿元）</t>
  </si>
  <si>
    <t>地区生产总值增长速度（%）</t>
  </si>
  <si>
    <t>注：生产总值为季度核算。</t>
  </si>
  <si>
    <t>全省及市、州国民经济主要指标（三）</t>
  </si>
  <si>
    <t>高新技术产业增加值</t>
  </si>
  <si>
    <t>增长速度</t>
  </si>
  <si>
    <r>
      <t xml:space="preserve">  </t>
    </r>
    <r>
      <rPr>
        <sz val="10"/>
        <rFont val="宋体"/>
        <family val="0"/>
      </rPr>
      <t>黄石市</t>
    </r>
  </si>
  <si>
    <r>
      <t xml:space="preserve">  </t>
    </r>
    <r>
      <rPr>
        <sz val="10"/>
        <rFont val="宋体"/>
        <family val="0"/>
      </rPr>
      <t>十堰市</t>
    </r>
  </si>
  <si>
    <r>
      <t xml:space="preserve">  </t>
    </r>
    <r>
      <rPr>
        <sz val="10"/>
        <rFont val="宋体"/>
        <family val="0"/>
      </rPr>
      <t>宜昌市</t>
    </r>
  </si>
  <si>
    <r>
      <t xml:space="preserve">  </t>
    </r>
    <r>
      <rPr>
        <sz val="10"/>
        <rFont val="宋体"/>
        <family val="0"/>
      </rPr>
      <t>荆门市</t>
    </r>
  </si>
  <si>
    <r>
      <t xml:space="preserve">  </t>
    </r>
    <r>
      <rPr>
        <sz val="10"/>
        <rFont val="宋体"/>
        <family val="0"/>
      </rPr>
      <t>孝感市</t>
    </r>
  </si>
  <si>
    <r>
      <t xml:space="preserve">  </t>
    </r>
    <r>
      <rPr>
        <sz val="10"/>
        <rFont val="宋体"/>
        <family val="0"/>
      </rPr>
      <t>荆州市</t>
    </r>
  </si>
  <si>
    <r>
      <t xml:space="preserve">  </t>
    </r>
    <r>
      <rPr>
        <sz val="10"/>
        <rFont val="宋体"/>
        <family val="0"/>
      </rPr>
      <t>黄冈市</t>
    </r>
  </si>
  <si>
    <r>
      <t xml:space="preserve">  </t>
    </r>
    <r>
      <rPr>
        <sz val="10"/>
        <rFont val="宋体"/>
        <family val="0"/>
      </rPr>
      <t>咸宁市</t>
    </r>
  </si>
  <si>
    <r>
      <t xml:space="preserve">  </t>
    </r>
    <r>
      <rPr>
        <sz val="10"/>
        <rFont val="宋体"/>
        <family val="0"/>
      </rPr>
      <t>随州市</t>
    </r>
  </si>
  <si>
    <r>
      <t xml:space="preserve">  </t>
    </r>
    <r>
      <rPr>
        <sz val="10"/>
        <rFont val="宋体"/>
        <family val="0"/>
      </rPr>
      <t>恩施州</t>
    </r>
  </si>
  <si>
    <r>
      <t xml:space="preserve">  </t>
    </r>
    <r>
      <rPr>
        <sz val="10"/>
        <rFont val="宋体"/>
        <family val="0"/>
      </rPr>
      <t>仙桃市</t>
    </r>
  </si>
  <si>
    <r>
      <t xml:space="preserve">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</si>
  <si>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</si>
  <si>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 xml:space="preserve">  神农架林区</t>
  </si>
  <si>
    <t>—</t>
  </si>
  <si>
    <t>地方公共财政预算收入</t>
  </si>
  <si>
    <t xml:space="preserve">  3、化学原料和化学制品业</t>
  </si>
  <si>
    <t>装备制造产业</t>
  </si>
  <si>
    <t>高耗能产业</t>
  </si>
  <si>
    <t>高新技术产业发展情况</t>
  </si>
  <si>
    <t>指标名称</t>
  </si>
  <si>
    <t>增幅（%）</t>
  </si>
  <si>
    <t>高新技术产业从业人员（人）</t>
  </si>
  <si>
    <t>高新技术产业增加值（万元）</t>
  </si>
  <si>
    <t xml:space="preserve">    电子信息</t>
  </si>
  <si>
    <t xml:space="preserve">    先进制造</t>
  </si>
  <si>
    <t xml:space="preserve">    新材料</t>
  </si>
  <si>
    <t xml:space="preserve">    新能源与高效节能</t>
  </si>
  <si>
    <t xml:space="preserve">    生物医药与医疗器械</t>
  </si>
  <si>
    <t xml:space="preserve">    环境保护</t>
  </si>
  <si>
    <t xml:space="preserve">    农业</t>
  </si>
  <si>
    <t xml:space="preserve">    其他</t>
  </si>
  <si>
    <t>高新技术产品销售收入（万元）</t>
  </si>
  <si>
    <t>高新技术产业利税总额（万元）</t>
  </si>
  <si>
    <t>高新技术产业应交增值税（万元）</t>
  </si>
  <si>
    <t>注：此表为季报。</t>
  </si>
  <si>
    <t xml:space="preserve"> 武汉城市圈主要经济指标（二）</t>
  </si>
  <si>
    <t xml:space="preserve"> 武汉城市圈主要经济指标（一）</t>
  </si>
  <si>
    <t xml:space="preserve"> 印刷和记录媒介复制业</t>
  </si>
  <si>
    <t xml:space="preserve"> 印刷和记录媒介复制业</t>
  </si>
  <si>
    <t>全部从业人员平均数（万人）</t>
  </si>
  <si>
    <t>全增</t>
  </si>
  <si>
    <t>七大新区主要经济指标</t>
  </si>
  <si>
    <t>二〇一八年十月</t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</si>
  <si>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</t>
    </r>
  </si>
  <si>
    <r>
      <t xml:space="preserve">       (1-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月）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</si>
  <si>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          (亿元）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</si>
  <si>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月增加值增速（%）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</si>
  <si>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月增加值占规模工业比重（%）</t>
    </r>
  </si>
  <si>
    <t>9月</t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</si>
  <si>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</si>
  <si>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 xml:space="preserve">月          </t>
    </r>
  </si>
  <si>
    <r>
      <t>1-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 xml:space="preserve">月
（亿元）          </t>
    </r>
  </si>
  <si>
    <r>
      <t>1-</t>
    </r>
    <r>
      <rPr>
        <sz val="9"/>
        <rFont val="宋体"/>
        <family val="0"/>
      </rPr>
      <t>9</t>
    </r>
    <r>
      <rPr>
        <sz val="9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</si>
  <si>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月增长速度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</si>
  <si>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</t>
    </r>
  </si>
  <si>
    <t>1-9月</t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</si>
  <si>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     （亿元）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</si>
  <si>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
（亿元）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</si>
  <si>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
（亿千瓦时）</t>
    </r>
  </si>
  <si>
    <t>9月</t>
  </si>
  <si>
    <r>
      <t xml:space="preserve"> 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月增长速度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</si>
  <si>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月速度</t>
    </r>
  </si>
  <si>
    <t xml:space="preserve">      环保税</t>
  </si>
  <si>
    <t>　  　契税</t>
  </si>
  <si>
    <t>　  　土地增值税</t>
  </si>
  <si>
    <t>　 　 企业所得税</t>
  </si>
  <si>
    <t>　  　房产税</t>
  </si>
  <si>
    <r>
      <rPr>
        <sz val="10"/>
        <color indexed="8"/>
        <rFont val="宋体"/>
        <family val="0"/>
      </rPr>
      <t>降0</t>
    </r>
    <r>
      <rPr>
        <sz val="10"/>
        <color indexed="8"/>
        <rFont val="宋体"/>
        <family val="0"/>
      </rPr>
      <t>.06</t>
    </r>
    <r>
      <rPr>
        <sz val="10"/>
        <color indexed="8"/>
        <rFont val="宋体"/>
        <family val="0"/>
      </rPr>
      <t>个百分点</t>
    </r>
  </si>
  <si>
    <t>粮食产量（万吨）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</si>
  <si>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</si>
  <si>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</si>
  <si>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</si>
  <si>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</si>
  <si>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</si>
  <si>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猪肉产量（万吨）</t>
  </si>
  <si>
    <t>水产品产量（万吨）</t>
  </si>
  <si>
    <r>
      <t>1-9</t>
    </r>
    <r>
      <rPr>
        <b/>
        <sz val="10"/>
        <rFont val="宋体"/>
        <family val="0"/>
      </rPr>
      <t xml:space="preserve">月          </t>
    </r>
  </si>
  <si>
    <t>注：农林牧渔业产值及主要产品产量指标为季度数。
    粮食产量省局未核定。</t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</si>
  <si>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</t>
    </r>
  </si>
  <si>
    <t>应收账款（亿元）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</si>
</sst>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_ "/>
    <numFmt numFmtId="181" formatCode="0_);[Red]\(0\)"/>
    <numFmt numFmtId="182" formatCode="0.0;_"/>
    <numFmt numFmtId="183" formatCode="0;_"/>
    <numFmt numFmtId="184" formatCode="0;_耀"/>
    <numFmt numFmtId="185" formatCode="0;_簀"/>
    <numFmt numFmtId="186" formatCode="0.0"/>
    <numFmt numFmtId="187" formatCode="#,##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\(0.00\)"/>
    <numFmt numFmtId="194" formatCode="0.0;_萀"/>
    <numFmt numFmtId="195" formatCode="#,##0.00_ "/>
    <numFmt numFmtId="196" formatCode="#0.0"/>
    <numFmt numFmtId="197" formatCode="[$-F800]dddd\,\ mmmm\ dd\,\ yyyy"/>
    <numFmt numFmtId="198" formatCode="#0"/>
    <numFmt numFmtId="199" formatCode="#0.00"/>
    <numFmt numFmtId="200" formatCode="0.0_);\(0.0\)"/>
    <numFmt numFmtId="201" formatCode="0.0\ \ \ \ \ \ \ \ "/>
    <numFmt numFmtId="202" formatCode="0.0\ \ \ \ \ \ "/>
    <numFmt numFmtId="203" formatCode="#,##0.0_);[Red]\(#,##0.0\)"/>
    <numFmt numFmtId="204" formatCode="yyyy&quot;年&quot;m&quot;月&quot;d&quot;日&quot;;@"/>
    <numFmt numFmtId="205" formatCode="0.0_ ;[Red]\-0.0\ "/>
    <numFmt numFmtId="206" formatCode="0.0000_ "/>
    <numFmt numFmtId="207" formatCode="#,##0.0_ "/>
    <numFmt numFmtId="208" formatCode="0.000_ 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0.000"/>
    <numFmt numFmtId="212" formatCode="0.0000000000_ "/>
  </numFmts>
  <fonts count="7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8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name val="Times New Roman"/>
      <family val="1"/>
    </font>
    <font>
      <b/>
      <sz val="10"/>
      <color indexed="8"/>
      <name val="SimSun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0"/>
      <color indexed="63"/>
      <name val="宋体"/>
      <family val="0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9.5"/>
      <color indexed="8"/>
      <name val="宋体"/>
      <family val="0"/>
    </font>
    <font>
      <sz val="8.5"/>
      <color indexed="8"/>
      <name val="宋体"/>
      <family val="0"/>
    </font>
    <font>
      <sz val="9.25"/>
      <color indexed="8"/>
      <name val="宋体"/>
      <family val="0"/>
    </font>
    <font>
      <sz val="9.75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name val="等线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22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23" fillId="16" borderId="0" applyNumberFormat="0" applyBorder="0" applyAlignment="0" applyProtection="0"/>
    <xf numFmtId="0" fontId="23" fillId="2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43" fillId="0" borderId="2" applyNumberFormat="0" applyFill="0" applyAlignment="0" applyProtection="0"/>
    <xf numFmtId="0" fontId="61" fillId="0" borderId="3" applyNumberFormat="0" applyFill="0" applyAlignment="0" applyProtection="0"/>
    <xf numFmtId="0" fontId="39" fillId="0" borderId="4" applyNumberFormat="0" applyFill="0" applyAlignment="0" applyProtection="0"/>
    <xf numFmtId="0" fontId="62" fillId="0" borderId="5" applyNumberFormat="0" applyFill="0" applyAlignment="0" applyProtection="0"/>
    <xf numFmtId="0" fontId="40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24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6" fillId="0" borderId="0">
      <alignment/>
      <protection/>
    </xf>
    <xf numFmtId="0" fontId="5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8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5" fillId="0" borderId="7" applyNumberFormat="0" applyFill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41" borderId="9" applyNumberFormat="0" applyAlignment="0" applyProtection="0"/>
    <xf numFmtId="0" fontId="31" fillId="18" borderId="10" applyNumberFormat="0" applyAlignment="0" applyProtection="0"/>
    <xf numFmtId="0" fontId="67" fillId="42" borderId="11" applyNumberFormat="0" applyAlignment="0" applyProtection="0"/>
    <xf numFmtId="0" fontId="32" fillId="43" borderId="12" applyNumberFormat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35" fillId="0" borderId="14" applyNumberFormat="0" applyFill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49" borderId="0" applyNumberFormat="0" applyBorder="0" applyAlignment="0" applyProtection="0"/>
    <xf numFmtId="0" fontId="23" fillId="31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71" fillId="50" borderId="0" applyNumberFormat="0" applyBorder="0" applyAlignment="0" applyProtection="0"/>
    <xf numFmtId="0" fontId="36" fillId="20" borderId="0" applyNumberFormat="0" applyBorder="0" applyAlignment="0" applyProtection="0"/>
    <xf numFmtId="0" fontId="72" fillId="41" borderId="15" applyNumberFormat="0" applyAlignment="0" applyProtection="0"/>
    <xf numFmtId="0" fontId="37" fillId="18" borderId="16" applyNumberFormat="0" applyAlignment="0" applyProtection="0"/>
    <xf numFmtId="0" fontId="73" fillId="51" borderId="9" applyNumberFormat="0" applyAlignment="0" applyProtection="0"/>
    <xf numFmtId="0" fontId="38" fillId="9" borderId="10" applyNumberFormat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0" fillId="58" borderId="17" applyNumberFormat="0" applyFont="0" applyAlignment="0" applyProtection="0"/>
    <xf numFmtId="0" fontId="0" fillId="4" borderId="18" applyNumberFormat="0" applyFont="0" applyAlignment="0" applyProtection="0"/>
  </cellStyleXfs>
  <cellXfs count="46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/>
      <protection/>
    </xf>
    <xf numFmtId="0" fontId="6" fillId="0" borderId="19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178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left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/>
      <protection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79" fontId="5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20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/>
      <protection/>
    </xf>
    <xf numFmtId="178" fontId="5" fillId="0" borderId="0" xfId="0" applyNumberFormat="1" applyFont="1" applyAlignment="1" applyProtection="1">
      <alignment horizontal="center" vertical="center" wrapText="1"/>
      <protection/>
    </xf>
    <xf numFmtId="179" fontId="5" fillId="0" borderId="20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top" wrapText="1"/>
      <protection/>
    </xf>
    <xf numFmtId="178" fontId="1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vertical="center" wrapText="1"/>
      <protection/>
    </xf>
    <xf numFmtId="178" fontId="11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6" borderId="19" xfId="0" applyFont="1" applyFill="1" applyBorder="1" applyAlignment="1" applyProtection="1">
      <alignment horizontal="center" vertical="center"/>
      <protection/>
    </xf>
    <xf numFmtId="0" fontId="7" fillId="6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/>
    </xf>
    <xf numFmtId="0" fontId="5" fillId="6" borderId="0" xfId="0" applyFont="1" applyFill="1" applyAlignment="1" applyProtection="1">
      <alignment/>
      <protection/>
    </xf>
    <xf numFmtId="178" fontId="5" fillId="6" borderId="0" xfId="0" applyNumberFormat="1" applyFont="1" applyFill="1" applyAlignment="1" applyProtection="1">
      <alignment horizontal="center" vertical="center"/>
      <protection/>
    </xf>
    <xf numFmtId="0" fontId="5" fillId="6" borderId="20" xfId="0" applyFont="1" applyFill="1" applyBorder="1" applyAlignment="1" applyProtection="1">
      <alignment/>
      <protection/>
    </xf>
    <xf numFmtId="178" fontId="5" fillId="6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5" fillId="0" borderId="2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76" fontId="7" fillId="0" borderId="2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2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178" fontId="10" fillId="0" borderId="22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vertical="center" wrapText="1"/>
      <protection/>
    </xf>
    <xf numFmtId="178" fontId="10" fillId="0" borderId="23" xfId="0" applyNumberFormat="1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79" fontId="10" fillId="0" borderId="22" xfId="0" applyNumberFormat="1" applyFont="1" applyBorder="1" applyAlignment="1" applyProtection="1">
      <alignment horizontal="center" vertical="center" wrapText="1"/>
      <protection/>
    </xf>
    <xf numFmtId="179" fontId="10" fillId="0" borderId="0" xfId="0" applyNumberFormat="1" applyFont="1" applyAlignment="1" applyProtection="1">
      <alignment horizontal="center" vertical="center" wrapText="1"/>
      <protection/>
    </xf>
    <xf numFmtId="179" fontId="10" fillId="0" borderId="23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wrapText="1"/>
      <protection/>
    </xf>
    <xf numFmtId="183" fontId="10" fillId="0" borderId="22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Alignment="1" applyProtection="1">
      <alignment horizontal="center" vertical="center" wrapText="1"/>
      <protection/>
    </xf>
    <xf numFmtId="183" fontId="10" fillId="0" borderId="2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 wrapText="1"/>
      <protection/>
    </xf>
    <xf numFmtId="180" fontId="7" fillId="0" borderId="0" xfId="0" applyNumberFormat="1" applyFont="1" applyAlignment="1" applyProtection="1">
      <alignment horizontal="center" vertical="center" wrapText="1"/>
      <protection/>
    </xf>
    <xf numFmtId="184" fontId="5" fillId="0" borderId="0" xfId="0" applyNumberFormat="1" applyFont="1" applyAlignment="1" applyProtection="1">
      <alignment horizont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180" fontId="5" fillId="0" borderId="2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80" fontId="7" fillId="0" borderId="19" xfId="0" applyNumberFormat="1" applyFont="1" applyBorder="1" applyAlignment="1" applyProtection="1">
      <alignment horizontal="center" vertical="center" wrapText="1"/>
      <protection/>
    </xf>
    <xf numFmtId="178" fontId="7" fillId="0" borderId="19" xfId="0" applyNumberFormat="1" applyFont="1" applyBorder="1" applyAlignment="1" applyProtection="1">
      <alignment horizontal="center" vertical="center"/>
      <protection/>
    </xf>
    <xf numFmtId="185" fontId="5" fillId="0" borderId="20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wrapText="1"/>
      <protection/>
    </xf>
    <xf numFmtId="181" fontId="0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 horizontal="right" vertical="center"/>
      <protection/>
    </xf>
    <xf numFmtId="178" fontId="16" fillId="0" borderId="0" xfId="0" applyNumberFormat="1" applyFont="1" applyAlignment="1" applyProtection="1">
      <alignment horizontal="center" vertical="center" wrapText="1"/>
      <protection/>
    </xf>
    <xf numFmtId="178" fontId="10" fillId="6" borderId="22" xfId="0" applyNumberFormat="1" applyFont="1" applyFill="1" applyBorder="1" applyAlignment="1" applyProtection="1">
      <alignment horizontal="center" vertical="center" wrapText="1"/>
      <protection/>
    </xf>
    <xf numFmtId="178" fontId="10" fillId="6" borderId="0" xfId="0" applyNumberFormat="1" applyFont="1" applyFill="1" applyAlignment="1" applyProtection="1">
      <alignment horizontal="center" vertical="center" wrapText="1"/>
      <protection/>
    </xf>
    <xf numFmtId="178" fontId="16" fillId="6" borderId="0" xfId="0" applyNumberFormat="1" applyFont="1" applyFill="1" applyAlignment="1" applyProtection="1">
      <alignment horizontal="center" vertical="center" wrapText="1"/>
      <protection/>
    </xf>
    <xf numFmtId="178" fontId="10" fillId="6" borderId="23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Alignment="1" applyProtection="1">
      <alignment horizontal="center" wrapText="1"/>
      <protection/>
    </xf>
    <xf numFmtId="0" fontId="17" fillId="6" borderId="0" xfId="0" applyFont="1" applyFill="1" applyAlignment="1" applyProtection="1">
      <alignment horizontal="left"/>
      <protection/>
    </xf>
    <xf numFmtId="176" fontId="16" fillId="0" borderId="0" xfId="0" applyNumberFormat="1" applyFont="1" applyAlignment="1" applyProtection="1">
      <alignment horizontal="center" wrapText="1"/>
      <protection/>
    </xf>
    <xf numFmtId="176" fontId="10" fillId="0" borderId="23" xfId="0" applyNumberFormat="1" applyFont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180" fontId="10" fillId="0" borderId="0" xfId="0" applyNumberFormat="1" applyFont="1" applyAlignment="1" applyProtection="1">
      <alignment horizontal="center" vertical="center" wrapText="1"/>
      <protection/>
    </xf>
    <xf numFmtId="179" fontId="16" fillId="0" borderId="0" xfId="0" applyNumberFormat="1" applyFont="1" applyAlignment="1" applyProtection="1">
      <alignment horizontal="center" vertical="center" wrapText="1"/>
      <protection/>
    </xf>
    <xf numFmtId="180" fontId="16" fillId="0" borderId="0" xfId="0" applyNumberFormat="1" applyFont="1" applyAlignment="1" applyProtection="1">
      <alignment horizontal="center" vertical="center" wrapText="1"/>
      <protection/>
    </xf>
    <xf numFmtId="180" fontId="10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9" fontId="5" fillId="0" borderId="19" xfId="0" applyNumberFormat="1" applyFont="1" applyBorder="1" applyAlignment="1" applyProtection="1">
      <alignment horizontal="center"/>
      <protection/>
    </xf>
    <xf numFmtId="178" fontId="5" fillId="0" borderId="19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179" fontId="14" fillId="0" borderId="0" xfId="0" applyNumberFormat="1" applyFont="1" applyAlignment="1" applyProtection="1">
      <alignment/>
      <protection/>
    </xf>
    <xf numFmtId="0" fontId="6" fillId="0" borderId="20" xfId="0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/>
      <protection/>
    </xf>
    <xf numFmtId="178" fontId="14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6" fillId="0" borderId="19" xfId="163" applyFont="1" applyBorder="1" applyAlignment="1" applyProtection="1">
      <alignment horizontal="center" vertical="center"/>
      <protection/>
    </xf>
    <xf numFmtId="0" fontId="7" fillId="0" borderId="19" xfId="163" applyFont="1" applyBorder="1" applyAlignment="1" applyProtection="1">
      <alignment horizontal="center" vertical="center"/>
      <protection/>
    </xf>
    <xf numFmtId="0" fontId="5" fillId="0" borderId="20" xfId="163" applyFont="1" applyBorder="1" applyAlignment="1" applyProtection="1">
      <alignment horizontal="center" vertical="center"/>
      <protection/>
    </xf>
    <xf numFmtId="0" fontId="7" fillId="0" borderId="20" xfId="163" applyFont="1" applyBorder="1" applyAlignment="1" applyProtection="1">
      <alignment horizontal="center" vertical="center" wrapText="1"/>
      <protection/>
    </xf>
    <xf numFmtId="0" fontId="5" fillId="0" borderId="0" xfId="163" applyFont="1" applyAlignment="1" applyProtection="1">
      <alignment vertical="center"/>
      <protection/>
    </xf>
    <xf numFmtId="176" fontId="5" fillId="0" borderId="0" xfId="163" applyNumberFormat="1" applyFont="1" applyAlignment="1" applyProtection="1">
      <alignment horizontal="center" vertical="center"/>
      <protection/>
    </xf>
    <xf numFmtId="178" fontId="5" fillId="0" borderId="0" xfId="163" applyNumberFormat="1" applyFont="1" applyAlignment="1" applyProtection="1">
      <alignment horizontal="center" vertical="center"/>
      <protection/>
    </xf>
    <xf numFmtId="176" fontId="5" fillId="0" borderId="0" xfId="163" applyNumberFormat="1" applyFont="1" applyAlignment="1" applyProtection="1">
      <alignment horizontal="center" vertical="center" wrapText="1"/>
      <protection/>
    </xf>
    <xf numFmtId="177" fontId="5" fillId="0" borderId="0" xfId="163" applyNumberFormat="1" applyFont="1" applyAlignment="1" applyProtection="1">
      <alignment horizontal="center" vertical="center" wrapText="1"/>
      <protection/>
    </xf>
    <xf numFmtId="178" fontId="5" fillId="0" borderId="0" xfId="163" applyNumberFormat="1" applyFont="1" applyAlignment="1" applyProtection="1">
      <alignment horizontal="center"/>
      <protection/>
    </xf>
    <xf numFmtId="179" fontId="5" fillId="0" borderId="0" xfId="163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82" fontId="7" fillId="0" borderId="0" xfId="0" applyNumberFormat="1" applyFont="1" applyAlignment="1" applyProtection="1">
      <alignment horizontal="center"/>
      <protection/>
    </xf>
    <xf numFmtId="182" fontId="7" fillId="0" borderId="20" xfId="0" applyNumberFormat="1" applyFont="1" applyBorder="1" applyAlignment="1" applyProtection="1">
      <alignment horizontal="center"/>
      <protection/>
    </xf>
    <xf numFmtId="1" fontId="5" fillId="0" borderId="0" xfId="160" applyNumberFormat="1" applyFont="1" applyFill="1" applyBorder="1" applyAlignment="1">
      <alignment vertical="center"/>
      <protection/>
    </xf>
    <xf numFmtId="179" fontId="5" fillId="0" borderId="0" xfId="0" applyNumberFormat="1" applyFont="1" applyBorder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1" fontId="7" fillId="0" borderId="19" xfId="160" applyNumberFormat="1" applyFont="1" applyFill="1" applyBorder="1" applyAlignment="1">
      <alignment vertical="center"/>
      <protection/>
    </xf>
    <xf numFmtId="178" fontId="5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1" fontId="7" fillId="0" borderId="0" xfId="160" applyNumberFormat="1" applyFont="1" applyFill="1" applyBorder="1" applyAlignment="1">
      <alignment horizontal="left" vertical="center"/>
      <protection/>
    </xf>
    <xf numFmtId="183" fontId="10" fillId="0" borderId="19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Border="1" applyAlignment="1" applyProtection="1">
      <alignment horizontal="center" vertical="center" wrapText="1"/>
      <protection/>
    </xf>
    <xf numFmtId="183" fontId="10" fillId="0" borderId="20" xfId="0" applyNumberFormat="1" applyFont="1" applyBorder="1" applyAlignment="1" applyProtection="1">
      <alignment horizontal="center" vertical="center" wrapText="1"/>
      <protection/>
    </xf>
    <xf numFmtId="177" fontId="5" fillId="0" borderId="19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9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19" xfId="163" applyFont="1" applyBorder="1" applyProtection="1">
      <alignment/>
      <protection/>
    </xf>
    <xf numFmtId="0" fontId="7" fillId="0" borderId="0" xfId="163" applyFont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horizontal="center" vertical="center" wrapText="1"/>
      <protection/>
    </xf>
    <xf numFmtId="178" fontId="10" fillId="0" borderId="2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179" fontId="10" fillId="0" borderId="0" xfId="0" applyNumberFormat="1" applyFont="1" applyBorder="1" applyAlignment="1" applyProtection="1">
      <alignment horizontal="center" vertical="center" wrapText="1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8" fontId="10" fillId="6" borderId="0" xfId="0" applyNumberFormat="1" applyFont="1" applyFill="1" applyBorder="1" applyAlignment="1" applyProtection="1">
      <alignment horizontal="center" vertical="center" wrapText="1"/>
      <protection/>
    </xf>
    <xf numFmtId="178" fontId="10" fillId="6" borderId="20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Border="1" applyAlignment="1" applyProtection="1">
      <alignment horizontal="center" wrapText="1"/>
      <protection/>
    </xf>
    <xf numFmtId="178" fontId="5" fillId="0" borderId="20" xfId="0" applyNumberFormat="1" applyFont="1" applyBorder="1" applyAlignment="1" applyProtection="1">
      <alignment horizontal="center" vertical="center" wrapText="1"/>
      <protection/>
    </xf>
    <xf numFmtId="176" fontId="10" fillId="0" borderId="20" xfId="0" applyNumberFormat="1" applyFont="1" applyBorder="1" applyAlignment="1" applyProtection="1">
      <alignment horizontal="center" wrapText="1"/>
      <protection/>
    </xf>
    <xf numFmtId="1" fontId="20" fillId="6" borderId="20" xfId="161" applyNumberFormat="1" applyFont="1" applyFill="1" applyBorder="1" applyAlignment="1">
      <alignment horizontal="left" vertical="center"/>
      <protection/>
    </xf>
    <xf numFmtId="0" fontId="5" fillId="6" borderId="0" xfId="0" applyFont="1" applyFill="1" applyBorder="1" applyAlignment="1" applyProtection="1">
      <alignment/>
      <protection/>
    </xf>
    <xf numFmtId="178" fontId="5" fillId="6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2" fillId="0" borderId="0" xfId="159">
      <alignment vertical="center"/>
      <protection/>
    </xf>
    <xf numFmtId="0" fontId="22" fillId="0" borderId="0" xfId="159" applyAlignment="1">
      <alignment horizontal="center" vertical="center"/>
      <protection/>
    </xf>
    <xf numFmtId="179" fontId="5" fillId="0" borderId="19" xfId="159" applyNumberFormat="1" applyFont="1" applyFill="1" applyBorder="1" applyAlignment="1">
      <alignment horizontal="center" vertical="center"/>
      <protection/>
    </xf>
    <xf numFmtId="178" fontId="5" fillId="0" borderId="19" xfId="159" applyNumberFormat="1" applyFont="1" applyFill="1" applyBorder="1" applyAlignment="1">
      <alignment horizontal="center" vertical="center"/>
      <protection/>
    </xf>
    <xf numFmtId="49" fontId="7" fillId="0" borderId="0" xfId="159" applyNumberFormat="1" applyFont="1" applyFill="1" applyBorder="1" applyAlignment="1">
      <alignment horizontal="left" vertical="center" wrapText="1"/>
      <protection/>
    </xf>
    <xf numFmtId="179" fontId="5" fillId="0" borderId="0" xfId="159" applyNumberFormat="1" applyFont="1" applyFill="1" applyBorder="1" applyAlignment="1">
      <alignment horizontal="center" vertical="center"/>
      <protection/>
    </xf>
    <xf numFmtId="178" fontId="5" fillId="0" borderId="0" xfId="159" applyNumberFormat="1" applyFont="1" applyFill="1" applyBorder="1" applyAlignment="1">
      <alignment horizontal="center" vertical="center"/>
      <protection/>
    </xf>
    <xf numFmtId="49" fontId="5" fillId="0" borderId="0" xfId="159" applyNumberFormat="1" applyFont="1" applyFill="1" applyBorder="1" applyAlignment="1">
      <alignment horizontal="left" vertical="center" wrapText="1"/>
      <protection/>
    </xf>
    <xf numFmtId="49" fontId="5" fillId="0" borderId="20" xfId="159" applyNumberFormat="1" applyFont="1" applyFill="1" applyBorder="1" applyAlignment="1">
      <alignment horizontal="left" vertical="center" wrapText="1"/>
      <protection/>
    </xf>
    <xf numFmtId="179" fontId="5" fillId="0" borderId="20" xfId="159" applyNumberFormat="1" applyFont="1" applyFill="1" applyBorder="1" applyAlignment="1">
      <alignment horizontal="center" vertical="center"/>
      <protection/>
    </xf>
    <xf numFmtId="178" fontId="5" fillId="0" borderId="20" xfId="159" applyNumberFormat="1" applyFont="1" applyFill="1" applyBorder="1" applyAlignment="1">
      <alignment horizontal="center" vertical="center"/>
      <protection/>
    </xf>
    <xf numFmtId="0" fontId="7" fillId="0" borderId="20" xfId="159" applyFont="1" applyFill="1" applyBorder="1" applyAlignment="1">
      <alignment horizontal="center" vertical="center" wrapText="1"/>
      <protection/>
    </xf>
    <xf numFmtId="0" fontId="7" fillId="0" borderId="20" xfId="159" applyNumberFormat="1" applyFont="1" applyFill="1" applyBorder="1" applyAlignment="1">
      <alignment horizontal="center" vertical="center" wrapText="1"/>
      <protection/>
    </xf>
    <xf numFmtId="181" fontId="5" fillId="0" borderId="0" xfId="0" applyNumberFormat="1" applyFont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181" fontId="5" fillId="0" borderId="2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5" fillId="59" borderId="0" xfId="0" applyFont="1" applyFill="1" applyBorder="1" applyAlignment="1">
      <alignment horizontal="left" vertical="center"/>
    </xf>
    <xf numFmtId="0" fontId="5" fillId="59" borderId="0" xfId="0" applyFont="1" applyFill="1" applyBorder="1" applyAlignment="1">
      <alignment horizontal="left"/>
    </xf>
    <xf numFmtId="0" fontId="5" fillId="59" borderId="20" xfId="0" applyFont="1" applyFill="1" applyBorder="1" applyAlignment="1">
      <alignment horizontal="left"/>
    </xf>
    <xf numFmtId="176" fontId="5" fillId="0" borderId="20" xfId="0" applyNumberFormat="1" applyFont="1" applyBorder="1" applyAlignment="1" applyProtection="1">
      <alignment horizontal="center"/>
      <protection/>
    </xf>
    <xf numFmtId="0" fontId="16" fillId="59" borderId="19" xfId="0" applyFont="1" applyFill="1" applyBorder="1" applyAlignment="1">
      <alignment horizontal="left"/>
    </xf>
    <xf numFmtId="0" fontId="22" fillId="0" borderId="0" xfId="164">
      <alignment vertical="center"/>
      <protection/>
    </xf>
    <xf numFmtId="0" fontId="10" fillId="0" borderId="19" xfId="164" applyNumberFormat="1" applyFont="1" applyFill="1" applyBorder="1" applyAlignment="1">
      <alignment/>
      <protection/>
    </xf>
    <xf numFmtId="178" fontId="10" fillId="0" borderId="19" xfId="164" applyNumberFormat="1" applyFont="1" applyBorder="1" applyAlignment="1">
      <alignment/>
      <protection/>
    </xf>
    <xf numFmtId="178" fontId="10" fillId="0" borderId="19" xfId="164" applyNumberFormat="1" applyFont="1" applyFill="1" applyBorder="1" applyAlignment="1">
      <alignment/>
      <protection/>
    </xf>
    <xf numFmtId="0" fontId="10" fillId="0" borderId="0" xfId="164" applyNumberFormat="1" applyFont="1" applyFill="1" applyBorder="1" applyAlignment="1">
      <alignment vertical="center" wrapText="1"/>
      <protection/>
    </xf>
    <xf numFmtId="0" fontId="10" fillId="0" borderId="0" xfId="164" applyNumberFormat="1" applyFont="1" applyFill="1" applyBorder="1" applyAlignment="1">
      <alignment/>
      <protection/>
    </xf>
    <xf numFmtId="0" fontId="10" fillId="0" borderId="20" xfId="164" applyNumberFormat="1" applyFont="1" applyFill="1" applyBorder="1" applyAlignment="1">
      <alignment/>
      <protection/>
    </xf>
    <xf numFmtId="0" fontId="22" fillId="0" borderId="0" xfId="165">
      <alignment vertical="center"/>
      <protection/>
    </xf>
    <xf numFmtId="0" fontId="5" fillId="0" borderId="0" xfId="165" applyFont="1" applyFill="1" applyBorder="1" applyAlignment="1">
      <alignment vertical="center"/>
      <protection/>
    </xf>
    <xf numFmtId="193" fontId="5" fillId="0" borderId="0" xfId="165" applyNumberFormat="1" applyFont="1" applyBorder="1" applyAlignment="1">
      <alignment vertical="center"/>
      <protection/>
    </xf>
    <xf numFmtId="49" fontId="7" fillId="0" borderId="19" xfId="165" applyNumberFormat="1" applyFont="1" applyBorder="1" applyAlignment="1">
      <alignment horizontal="left" vertical="center" wrapText="1"/>
      <protection/>
    </xf>
    <xf numFmtId="49" fontId="5" fillId="0" borderId="0" xfId="165" applyNumberFormat="1" applyFont="1" applyBorder="1" applyAlignment="1">
      <alignment horizontal="left" vertical="center" wrapText="1"/>
      <protection/>
    </xf>
    <xf numFmtId="49" fontId="7" fillId="0" borderId="21" xfId="165" applyNumberFormat="1" applyFont="1" applyBorder="1" applyAlignment="1">
      <alignment horizontal="left" vertical="center" wrapText="1"/>
      <protection/>
    </xf>
    <xf numFmtId="0" fontId="10" fillId="6" borderId="0" xfId="162" applyFont="1" applyFill="1" applyBorder="1" applyAlignment="1">
      <alignment vertical="center" wrapText="1"/>
      <protection/>
    </xf>
    <xf numFmtId="178" fontId="10" fillId="0" borderId="0" xfId="165" applyNumberFormat="1" applyFont="1" applyBorder="1" applyAlignment="1">
      <alignment horizontal="center" vertical="center"/>
      <protection/>
    </xf>
    <xf numFmtId="0" fontId="10" fillId="6" borderId="0" xfId="162" applyFont="1" applyFill="1" applyBorder="1" applyAlignment="1">
      <alignment horizontal="left" vertical="center" wrapText="1"/>
      <protection/>
    </xf>
    <xf numFmtId="178" fontId="10" fillId="0" borderId="0" xfId="165" applyNumberFormat="1" applyFont="1" applyBorder="1" applyAlignment="1">
      <alignment horizontal="right" vertical="center"/>
      <protection/>
    </xf>
    <xf numFmtId="0" fontId="16" fillId="6" borderId="0" xfId="162" applyFont="1" applyFill="1" applyBorder="1" applyAlignment="1">
      <alignment vertical="center" wrapText="1"/>
      <protection/>
    </xf>
    <xf numFmtId="0" fontId="10" fillId="6" borderId="20" xfId="162" applyFont="1" applyFill="1" applyBorder="1" applyAlignment="1">
      <alignment vertical="center" wrapText="1"/>
      <protection/>
    </xf>
    <xf numFmtId="0" fontId="5" fillId="0" borderId="0" xfId="165" applyFont="1" applyBorder="1" applyAlignment="1">
      <alignment vertical="center"/>
      <protection/>
    </xf>
    <xf numFmtId="0" fontId="7" fillId="0" borderId="20" xfId="165" applyFont="1" applyBorder="1" applyAlignment="1">
      <alignment vertical="center"/>
      <protection/>
    </xf>
    <xf numFmtId="0" fontId="7" fillId="0" borderId="22" xfId="0" applyFont="1" applyBorder="1" applyAlignment="1" applyProtection="1">
      <alignment horizontal="center"/>
      <protection/>
    </xf>
    <xf numFmtId="0" fontId="10" fillId="59" borderId="0" xfId="165" applyFont="1" applyFill="1" applyBorder="1" applyAlignment="1">
      <alignment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22" fillId="0" borderId="19" xfId="165" applyBorder="1">
      <alignment vertical="center"/>
      <protection/>
    </xf>
    <xf numFmtId="0" fontId="22" fillId="0" borderId="0" xfId="165" applyBorder="1">
      <alignment vertical="center"/>
      <protection/>
    </xf>
    <xf numFmtId="0" fontId="16" fillId="0" borderId="0" xfId="165" applyFont="1" applyFill="1" applyBorder="1" applyAlignment="1">
      <alignment/>
      <protection/>
    </xf>
    <xf numFmtId="49" fontId="5" fillId="0" borderId="20" xfId="165" applyNumberFormat="1" applyFont="1" applyBorder="1" applyAlignment="1">
      <alignment horizontal="left" vertical="center" wrapText="1"/>
      <protection/>
    </xf>
    <xf numFmtId="0" fontId="22" fillId="0" borderId="20" xfId="165" applyBorder="1">
      <alignment vertic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wrapText="1"/>
      <protection/>
    </xf>
    <xf numFmtId="181" fontId="5" fillId="0" borderId="0" xfId="0" applyNumberFormat="1" applyFont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/>
      <protection/>
    </xf>
    <xf numFmtId="178" fontId="5" fillId="0" borderId="0" xfId="0" applyNumberFormat="1" applyFont="1" applyAlignment="1" applyProtection="1">
      <alignment horizontal="right" vertical="center" wrapText="1"/>
      <protection/>
    </xf>
    <xf numFmtId="0" fontId="7" fillId="0" borderId="0" xfId="165" applyFont="1" applyFill="1" applyBorder="1" applyAlignment="1">
      <alignment vertical="center" wrapText="1"/>
      <protection/>
    </xf>
    <xf numFmtId="178" fontId="5" fillId="0" borderId="0" xfId="165" applyNumberFormat="1" applyFont="1" applyFill="1" applyBorder="1" applyAlignment="1">
      <alignment horizontal="center" vertical="center" wrapText="1"/>
      <protection/>
    </xf>
    <xf numFmtId="178" fontId="5" fillId="0" borderId="20" xfId="165" applyNumberFormat="1" applyFont="1" applyFill="1" applyBorder="1" applyAlignment="1">
      <alignment horizontal="center" vertical="center" wrapText="1"/>
      <protection/>
    </xf>
    <xf numFmtId="178" fontId="5" fillId="0" borderId="19" xfId="165" applyNumberFormat="1" applyFont="1" applyBorder="1" applyAlignment="1">
      <alignment horizontal="center" vertical="center" wrapText="1"/>
      <protection/>
    </xf>
    <xf numFmtId="178" fontId="5" fillId="0" borderId="0" xfId="165" applyNumberFormat="1" applyFont="1" applyBorder="1" applyAlignment="1">
      <alignment horizontal="center" vertical="center" wrapText="1"/>
      <protection/>
    </xf>
    <xf numFmtId="178" fontId="5" fillId="0" borderId="19" xfId="165" applyNumberFormat="1" applyFont="1" applyFill="1" applyBorder="1" applyAlignment="1">
      <alignment horizontal="center" vertical="center" wrapText="1"/>
      <protection/>
    </xf>
    <xf numFmtId="178" fontId="5" fillId="0" borderId="20" xfId="165" applyNumberFormat="1" applyFont="1" applyBorder="1" applyAlignment="1">
      <alignment horizontal="center" vertical="center"/>
      <protection/>
    </xf>
    <xf numFmtId="178" fontId="10" fillId="0" borderId="20" xfId="165" applyNumberFormat="1" applyFont="1" applyBorder="1" applyAlignment="1">
      <alignment horizontal="center" vertical="center"/>
      <protection/>
    </xf>
    <xf numFmtId="179" fontId="10" fillId="0" borderId="0" xfId="165" applyNumberFormat="1" applyFont="1" applyBorder="1" applyAlignment="1">
      <alignment horizontal="center" vertical="center"/>
      <protection/>
    </xf>
    <xf numFmtId="178" fontId="10" fillId="0" borderId="0" xfId="164" applyNumberFormat="1" applyFont="1" applyFill="1" applyBorder="1" applyAlignment="1">
      <alignment horizontal="center" vertical="center"/>
      <protection/>
    </xf>
    <xf numFmtId="178" fontId="10" fillId="0" borderId="20" xfId="164" applyNumberFormat="1" applyFont="1" applyFill="1" applyBorder="1" applyAlignment="1">
      <alignment horizontal="center" vertical="center"/>
      <protection/>
    </xf>
    <xf numFmtId="0" fontId="10" fillId="59" borderId="0" xfId="165" applyFont="1" applyFill="1" applyBorder="1" applyAlignment="1">
      <alignment vertical="center" wrapText="1"/>
      <protection/>
    </xf>
    <xf numFmtId="178" fontId="10" fillId="0" borderId="0" xfId="165" applyNumberFormat="1" applyFont="1" applyFill="1" applyBorder="1" applyAlignment="1">
      <alignment horizontal="center" vertical="center" wrapText="1"/>
      <protection/>
    </xf>
    <xf numFmtId="198" fontId="10" fillId="0" borderId="0" xfId="165" applyNumberFormat="1" applyFont="1" applyBorder="1" applyAlignment="1">
      <alignment horizontal="center" vertical="center" wrapText="1"/>
      <protection/>
    </xf>
    <xf numFmtId="196" fontId="10" fillId="0" borderId="0" xfId="165" applyNumberFormat="1" applyFont="1" applyBorder="1" applyAlignment="1">
      <alignment horizontal="center" vertical="center" wrapText="1"/>
      <protection/>
    </xf>
    <xf numFmtId="199" fontId="10" fillId="0" borderId="0" xfId="165" applyNumberFormat="1" applyFont="1" applyBorder="1" applyAlignment="1">
      <alignment horizontal="center" vertical="center" wrapText="1"/>
      <protection/>
    </xf>
    <xf numFmtId="199" fontId="10" fillId="0" borderId="23" xfId="165" applyNumberFormat="1" applyFont="1" applyBorder="1" applyAlignment="1">
      <alignment horizontal="center" vertical="center" wrapText="1"/>
      <protection/>
    </xf>
    <xf numFmtId="196" fontId="10" fillId="0" borderId="23" xfId="16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78" fontId="10" fillId="0" borderId="0" xfId="165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Alignment="1" applyProtection="1">
      <alignment vertical="center"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49" fontId="7" fillId="0" borderId="19" xfId="159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178" fontId="10" fillId="6" borderId="0" xfId="165" applyNumberFormat="1" applyFont="1" applyFill="1" applyBorder="1" applyAlignment="1">
      <alignment horizont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0" fontId="7" fillId="0" borderId="0" xfId="150" applyFont="1" applyProtection="1">
      <alignment/>
      <protection/>
    </xf>
    <xf numFmtId="0" fontId="5" fillId="0" borderId="0" xfId="150" applyFont="1" applyProtection="1">
      <alignment/>
      <protection/>
    </xf>
    <xf numFmtId="0" fontId="0" fillId="0" borderId="0" xfId="150" applyFont="1" applyProtection="1">
      <alignment/>
      <protection/>
    </xf>
    <xf numFmtId="0" fontId="5" fillId="0" borderId="19" xfId="150" applyFont="1" applyBorder="1" applyProtection="1">
      <alignment/>
      <protection/>
    </xf>
    <xf numFmtId="0" fontId="7" fillId="0" borderId="19" xfId="150" applyFont="1" applyBorder="1" applyAlignment="1" applyProtection="1">
      <alignment horizontal="center"/>
      <protection/>
    </xf>
    <xf numFmtId="0" fontId="5" fillId="0" borderId="20" xfId="150" applyFont="1" applyBorder="1" applyProtection="1">
      <alignment/>
      <protection/>
    </xf>
    <xf numFmtId="0" fontId="28" fillId="0" borderId="0" xfId="150" applyFont="1" applyAlignment="1" applyProtection="1">
      <alignment horizontal="center"/>
      <protection/>
    </xf>
    <xf numFmtId="179" fontId="28" fillId="0" borderId="0" xfId="150" applyNumberFormat="1" applyFont="1" applyAlignment="1" applyProtection="1">
      <alignment horizontal="center"/>
      <protection/>
    </xf>
    <xf numFmtId="178" fontId="28" fillId="0" borderId="0" xfId="150" applyNumberFormat="1" applyFont="1" applyAlignment="1" applyProtection="1">
      <alignment horizontal="center"/>
      <protection/>
    </xf>
    <xf numFmtId="0" fontId="0" fillId="0" borderId="0" xfId="150" applyProtection="1">
      <alignment/>
      <protection/>
    </xf>
    <xf numFmtId="0" fontId="0" fillId="0" borderId="0" xfId="136" applyFont="1" applyAlignment="1" applyProtection="1">
      <alignment/>
      <protection/>
    </xf>
    <xf numFmtId="0" fontId="7" fillId="0" borderId="19" xfId="136" applyFont="1" applyBorder="1" applyAlignment="1" applyProtection="1">
      <alignment wrapText="1"/>
      <protection/>
    </xf>
    <xf numFmtId="0" fontId="7" fillId="0" borderId="19" xfId="136" applyFont="1" applyBorder="1" applyAlignment="1" applyProtection="1">
      <alignment horizontal="center"/>
      <protection/>
    </xf>
    <xf numFmtId="0" fontId="7" fillId="0" borderId="20" xfId="136" applyFont="1" applyBorder="1" applyAlignment="1" applyProtection="1">
      <alignment horizontal="center" vertical="center" wrapText="1"/>
      <protection/>
    </xf>
    <xf numFmtId="176" fontId="7" fillId="0" borderId="20" xfId="150" applyNumberFormat="1" applyFont="1" applyBorder="1" applyAlignment="1" applyProtection="1">
      <alignment horizontal="center" vertical="center" wrapText="1"/>
      <protection/>
    </xf>
    <xf numFmtId="0" fontId="0" fillId="0" borderId="20" xfId="136" applyFont="1" applyBorder="1" applyAlignment="1" applyProtection="1">
      <alignment horizontal="center" vertical="center"/>
      <protection/>
    </xf>
    <xf numFmtId="179" fontId="74" fillId="0" borderId="0" xfId="136" applyNumberFormat="1" applyFont="1" applyBorder="1" applyAlignment="1" applyProtection="1">
      <alignment horizontal="center" vertical="center"/>
      <protection/>
    </xf>
    <xf numFmtId="178" fontId="10" fillId="0" borderId="22" xfId="136" applyNumberFormat="1" applyFont="1" applyBorder="1" applyAlignment="1" applyProtection="1">
      <alignment horizontal="center" vertical="center" wrapText="1"/>
      <protection/>
    </xf>
    <xf numFmtId="0" fontId="0" fillId="0" borderId="0" xfId="136" applyFont="1" applyAlignment="1" applyProtection="1">
      <alignment horizontal="center" vertical="center"/>
      <protection/>
    </xf>
    <xf numFmtId="0" fontId="0" fillId="0" borderId="0" xfId="136" applyFont="1" applyAlignment="1" applyProtection="1">
      <alignment horizontal="left"/>
      <protection/>
    </xf>
    <xf numFmtId="0" fontId="5" fillId="0" borderId="0" xfId="136" applyFont="1" applyAlignment="1" applyProtection="1">
      <alignment horizontal="center" vertical="center"/>
      <protection/>
    </xf>
    <xf numFmtId="179" fontId="74" fillId="0" borderId="0" xfId="136" applyNumberFormat="1" applyFont="1" applyAlignment="1" applyProtection="1">
      <alignment horizontal="center" vertical="center"/>
      <protection/>
    </xf>
    <xf numFmtId="178" fontId="10" fillId="0" borderId="0" xfId="136" applyNumberFormat="1" applyFont="1" applyAlignment="1" applyProtection="1">
      <alignment horizontal="center" wrapText="1"/>
      <protection/>
    </xf>
    <xf numFmtId="180" fontId="5" fillId="0" borderId="0" xfId="136" applyNumberFormat="1" applyFont="1" applyAlignment="1" applyProtection="1">
      <alignment horizontal="center" vertical="center"/>
      <protection/>
    </xf>
    <xf numFmtId="178" fontId="0" fillId="0" borderId="0" xfId="136" applyNumberFormat="1" applyFont="1" applyAlignment="1" applyProtection="1">
      <alignment horizontal="center"/>
      <protection/>
    </xf>
    <xf numFmtId="180" fontId="0" fillId="0" borderId="0" xfId="136" applyNumberFormat="1" applyFont="1" applyAlignment="1" applyProtection="1">
      <alignment/>
      <protection/>
    </xf>
    <xf numFmtId="178" fontId="10" fillId="0" borderId="0" xfId="136" applyNumberFormat="1" applyFont="1" applyAlignment="1" applyProtection="1">
      <alignment horizontal="center" vertical="center" wrapText="1"/>
      <protection/>
    </xf>
    <xf numFmtId="0" fontId="14" fillId="0" borderId="0" xfId="136" applyFont="1" applyAlignment="1" applyProtection="1">
      <alignment horizontal="center" vertical="center"/>
      <protection/>
    </xf>
    <xf numFmtId="0" fontId="7" fillId="0" borderId="0" xfId="136" applyFont="1" applyAlignment="1" applyProtection="1">
      <alignment horizontal="center" vertical="center"/>
      <protection/>
    </xf>
    <xf numFmtId="179" fontId="75" fillId="0" borderId="0" xfId="136" applyNumberFormat="1" applyFont="1" applyAlignment="1" applyProtection="1">
      <alignment horizontal="center" vertical="center"/>
      <protection/>
    </xf>
    <xf numFmtId="178" fontId="16" fillId="0" borderId="0" xfId="136" applyNumberFormat="1" applyFont="1" applyAlignment="1" applyProtection="1">
      <alignment horizontal="center" vertical="center" wrapText="1"/>
      <protection/>
    </xf>
    <xf numFmtId="0" fontId="5" fillId="0" borderId="20" xfId="136" applyFont="1" applyBorder="1" applyAlignment="1" applyProtection="1">
      <alignment horizontal="center" vertical="center"/>
      <protection/>
    </xf>
    <xf numFmtId="179" fontId="74" fillId="0" borderId="20" xfId="136" applyNumberFormat="1" applyFont="1" applyBorder="1" applyAlignment="1" applyProtection="1">
      <alignment horizontal="center" vertical="center"/>
      <protection/>
    </xf>
    <xf numFmtId="0" fontId="7" fillId="0" borderId="19" xfId="136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 horizontal="center" vertical="center" wrapText="1"/>
      <protection/>
    </xf>
    <xf numFmtId="0" fontId="7" fillId="0" borderId="20" xfId="165" applyFont="1" applyFill="1" applyBorder="1" applyAlignment="1">
      <alignment vertical="center" wrapText="1"/>
      <protection/>
    </xf>
    <xf numFmtId="0" fontId="16" fillId="0" borderId="0" xfId="165" applyFont="1" applyFill="1" applyBorder="1" applyAlignment="1">
      <alignment vertical="center" wrapText="1"/>
      <protection/>
    </xf>
    <xf numFmtId="0" fontId="0" fillId="0" borderId="0" xfId="156" applyProtection="1">
      <alignment/>
      <protection/>
    </xf>
    <xf numFmtId="0" fontId="1" fillId="0" borderId="24" xfId="156" applyFont="1" applyBorder="1" applyAlignment="1" applyProtection="1">
      <alignment horizontal="center" vertical="center" wrapText="1"/>
      <protection/>
    </xf>
    <xf numFmtId="0" fontId="1" fillId="0" borderId="22" xfId="156" applyFont="1" applyBorder="1" applyAlignment="1" applyProtection="1">
      <alignment horizontal="center" vertical="center" wrapText="1"/>
      <protection/>
    </xf>
    <xf numFmtId="178" fontId="1" fillId="0" borderId="22" xfId="156" applyNumberFormat="1" applyFont="1" applyBorder="1" applyAlignment="1" applyProtection="1">
      <alignment horizontal="center" vertical="center" wrapText="1"/>
      <protection/>
    </xf>
    <xf numFmtId="0" fontId="1" fillId="0" borderId="0" xfId="156" applyFont="1" applyAlignment="1" applyProtection="1">
      <alignment horizontal="center" vertical="center" wrapText="1"/>
      <protection/>
    </xf>
    <xf numFmtId="181" fontId="1" fillId="0" borderId="0" xfId="156" applyNumberFormat="1" applyFont="1" applyAlignment="1" applyProtection="1">
      <alignment horizontal="center" vertical="center" wrapText="1"/>
      <protection/>
    </xf>
    <xf numFmtId="178" fontId="1" fillId="0" borderId="0" xfId="156" applyNumberFormat="1" applyFont="1" applyAlignment="1" applyProtection="1">
      <alignment horizontal="center" vertical="center" wrapText="1"/>
      <protection/>
    </xf>
    <xf numFmtId="0" fontId="1" fillId="0" borderId="20" xfId="156" applyFont="1" applyBorder="1" applyAlignment="1" applyProtection="1">
      <alignment horizontal="center" vertical="center" wrapText="1"/>
      <protection/>
    </xf>
    <xf numFmtId="181" fontId="1" fillId="0" borderId="20" xfId="156" applyNumberFormat="1" applyFont="1" applyBorder="1" applyAlignment="1" applyProtection="1">
      <alignment horizontal="center" vertical="center" wrapText="1"/>
      <protection/>
    </xf>
    <xf numFmtId="178" fontId="1" fillId="0" borderId="20" xfId="156" applyNumberFormat="1" applyFont="1" applyBorder="1" applyAlignment="1" applyProtection="1">
      <alignment horizontal="center" vertical="center" wrapText="1"/>
      <protection/>
    </xf>
    <xf numFmtId="0" fontId="0" fillId="0" borderId="0" xfId="156" applyFont="1" applyProtection="1">
      <alignment/>
      <protection/>
    </xf>
    <xf numFmtId="180" fontId="16" fillId="0" borderId="0" xfId="0" applyNumberFormat="1" applyFont="1" applyAlignment="1" applyProtection="1">
      <alignment horizontal="center" vertical="center" wrapText="1"/>
      <protection/>
    </xf>
    <xf numFmtId="178" fontId="10" fillId="0" borderId="20" xfId="165" applyNumberFormat="1" applyFont="1" applyFill="1" applyBorder="1" applyAlignment="1">
      <alignment horizontal="center" vertical="center" wrapText="1"/>
      <protection/>
    </xf>
    <xf numFmtId="0" fontId="10" fillId="59" borderId="23" xfId="165" applyFont="1" applyFill="1" applyBorder="1" applyAlignment="1">
      <alignment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7" fillId="0" borderId="19" xfId="163" applyFont="1" applyBorder="1" applyAlignment="1" applyProtection="1">
      <alignment horizontal="center" vertical="center"/>
      <protection/>
    </xf>
    <xf numFmtId="0" fontId="7" fillId="0" borderId="0" xfId="163" applyFont="1" applyBorder="1" applyProtection="1">
      <alignment/>
      <protection/>
    </xf>
    <xf numFmtId="0" fontId="7" fillId="0" borderId="20" xfId="15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193" fontId="7" fillId="0" borderId="21" xfId="165" applyNumberFormat="1" applyFont="1" applyBorder="1" applyAlignment="1">
      <alignment horizontal="center" vertical="center" wrapText="1"/>
      <protection/>
    </xf>
    <xf numFmtId="0" fontId="7" fillId="0" borderId="21" xfId="165" applyFont="1" applyFill="1" applyBorder="1" applyAlignment="1">
      <alignment horizontal="center" vertical="center" wrapText="1"/>
      <protection/>
    </xf>
    <xf numFmtId="49" fontId="7" fillId="0" borderId="20" xfId="165" applyNumberFormat="1" applyFont="1" applyBorder="1" applyAlignment="1">
      <alignment horizontal="center" vertical="center" wrapText="1"/>
      <protection/>
    </xf>
    <xf numFmtId="0" fontId="1" fillId="0" borderId="24" xfId="156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180" fontId="7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0" xfId="159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15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196" fontId="10" fillId="0" borderId="0" xfId="165" applyNumberFormat="1" applyFont="1" applyBorder="1" applyAlignment="1">
      <alignment horizontal="center" vertical="center" wrapText="1"/>
      <protection/>
    </xf>
    <xf numFmtId="180" fontId="7" fillId="0" borderId="0" xfId="136" applyNumberFormat="1" applyFont="1" applyAlignment="1" applyProtection="1">
      <alignment horizontal="center" vertical="center"/>
      <protection/>
    </xf>
    <xf numFmtId="180" fontId="16" fillId="0" borderId="0" xfId="0" applyNumberFormat="1" applyFont="1" applyAlignment="1" applyProtection="1">
      <alignment horizontal="center" vertical="center" wrapText="1"/>
      <protection/>
    </xf>
    <xf numFmtId="0" fontId="10" fillId="0" borderId="0" xfId="164" applyNumberFormat="1" applyFont="1" applyFill="1" applyBorder="1" applyAlignment="1">
      <alignment horizontal="left" vertical="center" wrapText="1"/>
      <protection/>
    </xf>
    <xf numFmtId="178" fontId="10" fillId="0" borderId="0" xfId="164" applyNumberFormat="1" applyFont="1" applyBorder="1" applyAlignment="1">
      <alignment horizontal="center"/>
      <protection/>
    </xf>
    <xf numFmtId="178" fontId="10" fillId="0" borderId="20" xfId="164" applyNumberFormat="1" applyFont="1" applyBorder="1" applyAlignment="1">
      <alignment horizontal="center"/>
      <protection/>
    </xf>
    <xf numFmtId="0" fontId="10" fillId="0" borderId="20" xfId="164" applyNumberFormat="1" applyFont="1" applyFill="1" applyBorder="1" applyAlignment="1">
      <alignment horizontal="left" vertical="center" wrapText="1"/>
      <protection/>
    </xf>
    <xf numFmtId="178" fontId="10" fillId="0" borderId="0" xfId="164" applyNumberFormat="1" applyFont="1" applyBorder="1" applyAlignment="1">
      <alignment/>
      <protection/>
    </xf>
    <xf numFmtId="178" fontId="10" fillId="0" borderId="0" xfId="164" applyNumberFormat="1" applyFont="1" applyFill="1" applyBorder="1" applyAlignment="1">
      <alignment vertical="center" wrapText="1"/>
      <protection/>
    </xf>
    <xf numFmtId="179" fontId="10" fillId="0" borderId="0" xfId="164" applyNumberFormat="1" applyFont="1" applyBorder="1" applyAlignment="1">
      <alignment horizontal="center" vertical="center"/>
      <protection/>
    </xf>
    <xf numFmtId="178" fontId="10" fillId="0" borderId="0" xfId="164" applyNumberFormat="1" applyFont="1" applyFill="1" applyBorder="1" applyAlignment="1">
      <alignment horizontal="center" vertical="center"/>
      <protection/>
    </xf>
    <xf numFmtId="178" fontId="10" fillId="0" borderId="0" xfId="164" applyNumberFormat="1" applyFont="1" applyFill="1" applyBorder="1" applyAlignment="1">
      <alignment horizontal="center" vertical="center" wrapText="1"/>
      <protection/>
    </xf>
    <xf numFmtId="179" fontId="10" fillId="0" borderId="20" xfId="164" applyNumberFormat="1" applyFont="1" applyBorder="1" applyAlignment="1">
      <alignment horizontal="center" vertical="center"/>
      <protection/>
    </xf>
    <xf numFmtId="178" fontId="10" fillId="0" borderId="20" xfId="164" applyNumberFormat="1" applyFont="1" applyFill="1" applyBorder="1" applyAlignment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0" xfId="163" applyFont="1" applyBorder="1" applyAlignment="1" applyProtection="1">
      <alignment horizontal="right"/>
      <protection/>
    </xf>
    <xf numFmtId="0" fontId="5" fillId="0" borderId="19" xfId="163" applyFont="1" applyBorder="1" applyAlignment="1" applyProtection="1">
      <alignment vertical="center" wrapText="1"/>
      <protection/>
    </xf>
    <xf numFmtId="176" fontId="5" fillId="0" borderId="19" xfId="163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78" fontId="5" fillId="0" borderId="19" xfId="163" applyNumberFormat="1" applyFont="1" applyBorder="1" applyAlignment="1" applyProtection="1">
      <alignment horizontal="center" vertical="center"/>
      <protection/>
    </xf>
    <xf numFmtId="178" fontId="5" fillId="0" borderId="0" xfId="163" applyNumberFormat="1" applyFont="1" applyAlignment="1" applyProtection="1">
      <alignment horizontal="center" vertical="center"/>
      <protection/>
    </xf>
    <xf numFmtId="0" fontId="5" fillId="0" borderId="19" xfId="150" applyFont="1" applyBorder="1" applyProtection="1">
      <alignment/>
      <protection/>
    </xf>
    <xf numFmtId="0" fontId="10" fillId="0" borderId="0" xfId="164" applyFont="1" applyAlignment="1">
      <alignment horizontal="left" vertical="center" wrapText="1"/>
      <protection/>
    </xf>
    <xf numFmtId="0" fontId="10" fillId="0" borderId="0" xfId="164" applyFont="1" applyAlignment="1">
      <alignment horizontal="left" vertical="center"/>
      <protection/>
    </xf>
    <xf numFmtId="0" fontId="16" fillId="0" borderId="20" xfId="164" applyFont="1" applyFill="1" applyBorder="1" applyAlignment="1">
      <alignment horizontal="left" vertical="center" wrapText="1"/>
      <protection/>
    </xf>
    <xf numFmtId="0" fontId="16" fillId="0" borderId="20" xfId="164" applyFont="1" applyFill="1" applyBorder="1" applyAlignment="1">
      <alignment horizontal="left" vertical="center" wrapText="1"/>
      <protection/>
    </xf>
    <xf numFmtId="0" fontId="16" fillId="0" borderId="0" xfId="164" applyNumberFormat="1" applyFont="1" applyFill="1" applyBorder="1" applyAlignment="1">
      <alignment horizontal="left" vertical="center" wrapText="1"/>
      <protection/>
    </xf>
    <xf numFmtId="0" fontId="16" fillId="0" borderId="20" xfId="164" applyNumberFormat="1" applyFont="1" applyFill="1" applyBorder="1" applyAlignment="1">
      <alignment horizontal="left" vertical="center" wrapText="1"/>
      <protection/>
    </xf>
    <xf numFmtId="0" fontId="10" fillId="0" borderId="25" xfId="164" applyNumberFormat="1" applyFont="1" applyFill="1" applyBorder="1" applyAlignment="1">
      <alignment horizontal="center" vertical="center" wrapText="1"/>
      <protection/>
    </xf>
    <xf numFmtId="0" fontId="10" fillId="0" borderId="26" xfId="164" applyNumberFormat="1" applyFont="1" applyFill="1" applyBorder="1" applyAlignment="1">
      <alignment horizontal="center" vertical="center" wrapText="1"/>
      <protection/>
    </xf>
    <xf numFmtId="0" fontId="10" fillId="0" borderId="27" xfId="164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20" xfId="165" applyFont="1" applyBorder="1" applyAlignment="1">
      <alignment horizontal="left" vertical="center"/>
      <protection/>
    </xf>
    <xf numFmtId="0" fontId="7" fillId="0" borderId="20" xfId="165" applyFont="1" applyBorder="1" applyAlignment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6" fillId="59" borderId="23" xfId="165" applyFont="1" applyFill="1" applyBorder="1" applyAlignment="1">
      <alignment horizontal="left" vertical="center" wrapText="1"/>
      <protection/>
    </xf>
    <xf numFmtId="0" fontId="16" fillId="59" borderId="23" xfId="165" applyFont="1" applyFill="1" applyBorder="1" applyAlignment="1">
      <alignment horizontal="left" vertical="center" wrapText="1"/>
      <protection/>
    </xf>
    <xf numFmtId="0" fontId="10" fillId="59" borderId="22" xfId="165" applyFont="1" applyFill="1" applyBorder="1" applyAlignment="1">
      <alignment horizontal="center" vertical="center" wrapText="1"/>
      <protection/>
    </xf>
    <xf numFmtId="0" fontId="10" fillId="59" borderId="23" xfId="165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6" fillId="0" borderId="0" xfId="165" applyFont="1" applyFill="1" applyBorder="1" applyAlignment="1">
      <alignment horizontal="left" vertical="center" wrapText="1"/>
      <protection/>
    </xf>
    <xf numFmtId="0" fontId="16" fillId="0" borderId="0" xfId="165" applyFont="1" applyFill="1" applyBorder="1" applyAlignment="1">
      <alignment horizontal="left" vertical="center" wrapText="1"/>
      <protection/>
    </xf>
    <xf numFmtId="0" fontId="10" fillId="0" borderId="19" xfId="165" applyFont="1" applyFill="1" applyBorder="1" applyAlignment="1">
      <alignment horizontal="center" vertical="center" wrapText="1"/>
      <protection/>
    </xf>
    <xf numFmtId="0" fontId="10" fillId="0" borderId="20" xfId="165" applyFont="1" applyFill="1" applyBorder="1" applyAlignment="1">
      <alignment horizontal="center" vertical="center" wrapText="1"/>
      <protection/>
    </xf>
    <xf numFmtId="0" fontId="7" fillId="0" borderId="23" xfId="156" applyFont="1" applyBorder="1" applyProtection="1">
      <alignment/>
      <protection/>
    </xf>
    <xf numFmtId="0" fontId="6" fillId="0" borderId="23" xfId="156" applyFont="1" applyBorder="1" applyProtection="1">
      <alignment/>
      <protection/>
    </xf>
    <xf numFmtId="0" fontId="1" fillId="0" borderId="19" xfId="156" applyFont="1" applyBorder="1" applyAlignment="1" applyProtection="1">
      <alignment vertical="center" wrapText="1"/>
      <protection/>
    </xf>
    <xf numFmtId="0" fontId="0" fillId="0" borderId="19" xfId="156" applyFont="1" applyBorder="1" applyProtection="1">
      <alignment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 horizontal="right"/>
      <protection/>
    </xf>
    <xf numFmtId="0" fontId="7" fillId="6" borderId="20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/>
      <protection/>
    </xf>
    <xf numFmtId="176" fontId="7" fillId="0" borderId="2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19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20" xfId="0" applyFont="1" applyBorder="1" applyAlignment="1" applyProtection="1">
      <alignment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0" xfId="150" applyFont="1" applyAlignment="1" applyProtection="1">
      <alignment horizontal="left" wrapText="1"/>
      <protection/>
    </xf>
    <xf numFmtId="0" fontId="0" fillId="0" borderId="0" xfId="150" applyFont="1" applyAlignment="1" applyProtection="1">
      <alignment horizontal="left"/>
      <protection/>
    </xf>
    <xf numFmtId="0" fontId="7" fillId="0" borderId="0" xfId="136" applyFont="1" applyAlignment="1" applyProtection="1">
      <alignment wrapText="1"/>
      <protection/>
    </xf>
    <xf numFmtId="0" fontId="7" fillId="0" borderId="0" xfId="136" applyFont="1" applyAlignment="1" applyProtection="1">
      <alignment/>
      <protection/>
    </xf>
    <xf numFmtId="0" fontId="7" fillId="0" borderId="19" xfId="136" applyFont="1" applyBorder="1" applyAlignment="1" applyProtection="1">
      <alignment horizontal="center" vertical="center" wrapText="1"/>
      <protection/>
    </xf>
    <xf numFmtId="0" fontId="0" fillId="0" borderId="20" xfId="136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6" fillId="0" borderId="2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center"/>
      <protection/>
    </xf>
  </cellXfs>
  <cellStyles count="214">
    <cellStyle name="Normal" xfId="0"/>
    <cellStyle name="_201603月报" xfId="15"/>
    <cellStyle name="_2016年1-2月统计月报（定稿）" xfId="16"/>
    <cellStyle name="_ET_STYLE_NoName_00_" xfId="17"/>
    <cellStyle name="_ET_STYLE_NoName_00_ 2" xfId="18"/>
    <cellStyle name="_ET_STYLE_NoName_00__201603统计快报" xfId="19"/>
    <cellStyle name="_ET_STYLE_NoName_00__201603统计快报_29" xfId="20"/>
    <cellStyle name="_ET_STYLE_NoName_00__201603统计快报_30" xfId="21"/>
    <cellStyle name="_ET_STYLE_NoName_00__201603统计快报_31" xfId="22"/>
    <cellStyle name="_ET_STYLE_NoName_00__201603统计快报_32" xfId="23"/>
    <cellStyle name="_ET_STYLE_NoName_00__201603统计快报_33" xfId="24"/>
    <cellStyle name="_ET_STYLE_NoName_00__201603统计快报_34" xfId="25"/>
    <cellStyle name="_ET_STYLE_NoName_00__2016年1-2月统计月报（定稿）" xfId="26"/>
    <cellStyle name="_ET_STYLE_NoName_00__2016年1-2月统计月报（定稿）_29" xfId="27"/>
    <cellStyle name="_ET_STYLE_NoName_00__2016年1-2月统计月报（定稿）_30" xfId="28"/>
    <cellStyle name="_ET_STYLE_NoName_00__2016年1-2月统计月报（定稿）_31" xfId="29"/>
    <cellStyle name="_ET_STYLE_NoName_00__2016年1-2月统计月报（定稿）_32" xfId="30"/>
    <cellStyle name="_ET_STYLE_NoName_00__2016年1-2月统计月报（定稿）_33" xfId="31"/>
    <cellStyle name="_ET_STYLE_NoName_00__2016年1-2月统计月报（定稿）_34" xfId="32"/>
    <cellStyle name="_ET_STYLE_NoName_00__29" xfId="33"/>
    <cellStyle name="_ET_STYLE_NoName_00__30" xfId="34"/>
    <cellStyle name="_ET_STYLE_NoName_00__31" xfId="35"/>
    <cellStyle name="_ET_STYLE_NoName_00__32" xfId="36"/>
    <cellStyle name="_ET_STYLE_NoName_00__33" xfId="37"/>
    <cellStyle name="_ET_STYLE_NoName_00__34" xfId="38"/>
    <cellStyle name="0,0&#13;&#10;NA&#13;&#10;" xfId="39"/>
    <cellStyle name="0,0&#13;&#10;NA&#13;&#10; 2" xfId="40"/>
    <cellStyle name="0,0&#13;&#10;NA&#13;&#10; 3" xfId="41"/>
    <cellStyle name="0,0&#13;&#10;NA&#13;&#10; 3 2 2" xfId="42"/>
    <cellStyle name="0,0&#13;&#10;NA&#13;&#10; 3 2 2 2" xfId="43"/>
    <cellStyle name="0,0&#13;&#10;NA&#13;&#10; 4" xfId="44"/>
    <cellStyle name="0,0_x000d__x000a_NA_x000d__x000a_ 3 2 2" xfId="45"/>
    <cellStyle name="20% - 强调文字颜色 1" xfId="46"/>
    <cellStyle name="20% - 强调文字颜色 1 2" xfId="47"/>
    <cellStyle name="20% - 强调文字颜色 2" xfId="48"/>
    <cellStyle name="20% - 强调文字颜色 2 2" xfId="49"/>
    <cellStyle name="20% - 强调文字颜色 3" xfId="50"/>
    <cellStyle name="20% - 强调文字颜色 3 2" xfId="51"/>
    <cellStyle name="20% - 强调文字颜色 4" xfId="52"/>
    <cellStyle name="20% - 强调文字颜色 4 2" xfId="53"/>
    <cellStyle name="20% - 强调文字颜色 5" xfId="54"/>
    <cellStyle name="20% - 强调文字颜色 5 2" xfId="55"/>
    <cellStyle name="20% - 强调文字颜色 6" xfId="56"/>
    <cellStyle name="20% - 强调文字颜色 6 2" xfId="57"/>
    <cellStyle name="20% - 着色 1" xfId="58"/>
    <cellStyle name="20% - 着色 2" xfId="59"/>
    <cellStyle name="20% - 着色 3" xfId="60"/>
    <cellStyle name="20% - 着色 4" xfId="61"/>
    <cellStyle name="20% - 着色 5" xfId="62"/>
    <cellStyle name="20% - 着色 6" xfId="63"/>
    <cellStyle name="40% - 强调文字颜色 1" xfId="64"/>
    <cellStyle name="40% - 强调文字颜色 1 2" xfId="65"/>
    <cellStyle name="40% - 强调文字颜色 2" xfId="66"/>
    <cellStyle name="40% - 强调文字颜色 2 2" xfId="67"/>
    <cellStyle name="40% - 强调文字颜色 3" xfId="68"/>
    <cellStyle name="40% - 强调文字颜色 3 2" xfId="69"/>
    <cellStyle name="40% - 强调文字颜色 4" xfId="70"/>
    <cellStyle name="40% - 强调文字颜色 4 2" xfId="71"/>
    <cellStyle name="40% - 强调文字颜色 5" xfId="72"/>
    <cellStyle name="40% - 强调文字颜色 5 2" xfId="73"/>
    <cellStyle name="40% - 强调文字颜色 6" xfId="74"/>
    <cellStyle name="40% - 强调文字颜色 6 2" xfId="75"/>
    <cellStyle name="40% - 着色 1" xfId="76"/>
    <cellStyle name="40% - 着色 2" xfId="77"/>
    <cellStyle name="40% - 着色 3" xfId="78"/>
    <cellStyle name="40% - 着色 4" xfId="79"/>
    <cellStyle name="40% - 着色 5" xfId="80"/>
    <cellStyle name="40% - 着色 6" xfId="81"/>
    <cellStyle name="60% - 强调文字颜色 1" xfId="82"/>
    <cellStyle name="60% - 强调文字颜色 1 2" xfId="83"/>
    <cellStyle name="60% - 强调文字颜色 2" xfId="84"/>
    <cellStyle name="60% - 强调文字颜色 2 2" xfId="85"/>
    <cellStyle name="60% - 强调文字颜色 3" xfId="86"/>
    <cellStyle name="60% - 强调文字颜色 3 2" xfId="87"/>
    <cellStyle name="60% - 强调文字颜色 4" xfId="88"/>
    <cellStyle name="60% - 强调文字颜色 4 2" xfId="89"/>
    <cellStyle name="60% - 强调文字颜色 5" xfId="90"/>
    <cellStyle name="60% - 强调文字颜色 5 2" xfId="91"/>
    <cellStyle name="60% - 强调文字颜色 6" xfId="92"/>
    <cellStyle name="60% - 强调文字颜色 6 2" xfId="93"/>
    <cellStyle name="60% - 着色 1" xfId="94"/>
    <cellStyle name="60% - 着色 2" xfId="95"/>
    <cellStyle name="60% - 着色 3" xfId="96"/>
    <cellStyle name="60% - 着色 4" xfId="97"/>
    <cellStyle name="60% - 着色 5" xfId="98"/>
    <cellStyle name="60% - 着色 6" xfId="99"/>
    <cellStyle name="ColLevel_0" xfId="100"/>
    <cellStyle name="RowLevel_0" xfId="101"/>
    <cellStyle name="Percent" xfId="102"/>
    <cellStyle name="标题" xfId="103"/>
    <cellStyle name="标题 1" xfId="104"/>
    <cellStyle name="标题 1 2" xfId="105"/>
    <cellStyle name="标题 2" xfId="106"/>
    <cellStyle name="标题 2 2" xfId="107"/>
    <cellStyle name="标题 3" xfId="108"/>
    <cellStyle name="标题 3 2" xfId="109"/>
    <cellStyle name="标题 4" xfId="110"/>
    <cellStyle name="标题 4 2" xfId="111"/>
    <cellStyle name="标题 5" xfId="112"/>
    <cellStyle name="差" xfId="113"/>
    <cellStyle name="差 2" xfId="114"/>
    <cellStyle name="差_201702月报" xfId="115"/>
    <cellStyle name="差_21" xfId="116"/>
    <cellStyle name="差_Sheet1" xfId="117"/>
    <cellStyle name="差_Sheet1_市州经济23-31" xfId="118"/>
    <cellStyle name="差_Sheet1_市州经济23-31_衡阳市2013年3月统计月报" xfId="119"/>
    <cellStyle name="差_市州经济23-31" xfId="120"/>
    <cellStyle name="差_市州经济23-31_1" xfId="121"/>
    <cellStyle name="差_市州经济23-31_1_衡阳市2013年3月统计月报" xfId="122"/>
    <cellStyle name="差_市州经济23-31_衡阳市2013年3月统计月报" xfId="123"/>
    <cellStyle name="常规 10" xfId="124"/>
    <cellStyle name="常规 10 2" xfId="125"/>
    <cellStyle name="常规 107" xfId="126"/>
    <cellStyle name="常规 11" xfId="127"/>
    <cellStyle name="常规 12" xfId="128"/>
    <cellStyle name="常规 13" xfId="129"/>
    <cellStyle name="常规 16" xfId="130"/>
    <cellStyle name="常规 16 2" xfId="131"/>
    <cellStyle name="常规 2" xfId="132"/>
    <cellStyle name="常规 2 2" xfId="133"/>
    <cellStyle name="常规 2 2 2" xfId="134"/>
    <cellStyle name="常规 2 3" xfId="135"/>
    <cellStyle name="常规 2 3 2" xfId="136"/>
    <cellStyle name="常规 2 4" xfId="137"/>
    <cellStyle name="常规 2_0湖北统计月报201804" xfId="138"/>
    <cellStyle name="常规 3" xfId="139"/>
    <cellStyle name="常规 3 2" xfId="140"/>
    <cellStyle name="常规 3 2 3" xfId="141"/>
    <cellStyle name="常规 3 2 3 2" xfId="142"/>
    <cellStyle name="常规 3 3" xfId="143"/>
    <cellStyle name="常规 3 3 2 2" xfId="144"/>
    <cellStyle name="常规 3 3 2 2 2" xfId="145"/>
    <cellStyle name="常规 3 5" xfId="146"/>
    <cellStyle name="常规 4" xfId="147"/>
    <cellStyle name="常规 44" xfId="148"/>
    <cellStyle name="常规 5" xfId="149"/>
    <cellStyle name="常规 6" xfId="150"/>
    <cellStyle name="常规 7" xfId="151"/>
    <cellStyle name="常规 75" xfId="152"/>
    <cellStyle name="常规 76" xfId="153"/>
    <cellStyle name="常规 77" xfId="154"/>
    <cellStyle name="常规 78" xfId="155"/>
    <cellStyle name="常规 8" xfId="156"/>
    <cellStyle name="常规 8 2" xfId="157"/>
    <cellStyle name="常规 9" xfId="158"/>
    <cellStyle name="常规_0湖北统计月报201804" xfId="159"/>
    <cellStyle name="常规_15" xfId="160"/>
    <cellStyle name="常规_18" xfId="161"/>
    <cellStyle name="常规_3 2" xfId="162"/>
    <cellStyle name="常规_Sheet1" xfId="163"/>
    <cellStyle name="常规_农业（月报）" xfId="164"/>
    <cellStyle name="常规_月报（工业分行业）" xfId="165"/>
    <cellStyle name="Hyperlink" xfId="166"/>
    <cellStyle name="好" xfId="167"/>
    <cellStyle name="好 2" xfId="168"/>
    <cellStyle name="好_201702月报" xfId="169"/>
    <cellStyle name="好_Sheet1" xfId="170"/>
    <cellStyle name="好_Sheet1_市州经济23-31" xfId="171"/>
    <cellStyle name="好_Sheet1_市州经济23-31_衡阳市2013年3月统计月报" xfId="172"/>
    <cellStyle name="好_市州经济23-31" xfId="173"/>
    <cellStyle name="好_市州经济23-31_1" xfId="174"/>
    <cellStyle name="好_市州经济23-31_1_衡阳市2013年3月统计月报" xfId="175"/>
    <cellStyle name="好_市州经济23-31_衡阳市2013年3月统计月报" xfId="176"/>
    <cellStyle name="汇总" xfId="177"/>
    <cellStyle name="汇总 2" xfId="178"/>
    <cellStyle name="Currency" xfId="179"/>
    <cellStyle name="Currency [0]" xfId="180"/>
    <cellStyle name="计算" xfId="181"/>
    <cellStyle name="计算 2" xfId="182"/>
    <cellStyle name="检查单元格" xfId="183"/>
    <cellStyle name="检查单元格 2" xfId="184"/>
    <cellStyle name="解释性文本" xfId="185"/>
    <cellStyle name="解释性文本 2" xfId="186"/>
    <cellStyle name="警告文本" xfId="187"/>
    <cellStyle name="警告文本 2" xfId="188"/>
    <cellStyle name="链接单元格" xfId="189"/>
    <cellStyle name="链接单元格 2" xfId="190"/>
    <cellStyle name="普通_laroux" xfId="191"/>
    <cellStyle name="千分位[0]_laroux" xfId="192"/>
    <cellStyle name="千分位_laroux" xfId="193"/>
    <cellStyle name="千位[0]_laroux" xfId="194"/>
    <cellStyle name="千位_laroux" xfId="195"/>
    <cellStyle name="Comma" xfId="196"/>
    <cellStyle name="千位分隔 2" xfId="197"/>
    <cellStyle name="Comma [0]" xfId="198"/>
    <cellStyle name="强调文字颜色 1" xfId="199"/>
    <cellStyle name="强调文字颜色 1 2" xfId="200"/>
    <cellStyle name="强调文字颜色 2" xfId="201"/>
    <cellStyle name="强调文字颜色 2 2" xfId="202"/>
    <cellStyle name="强调文字颜色 3" xfId="203"/>
    <cellStyle name="强调文字颜色 3 2" xfId="204"/>
    <cellStyle name="强调文字颜色 4" xfId="205"/>
    <cellStyle name="强调文字颜色 4 2" xfId="206"/>
    <cellStyle name="强调文字颜色 5" xfId="207"/>
    <cellStyle name="强调文字颜色 5 2" xfId="208"/>
    <cellStyle name="强调文字颜色 6" xfId="209"/>
    <cellStyle name="强调文字颜色 6 2" xfId="210"/>
    <cellStyle name="适中" xfId="211"/>
    <cellStyle name="适中 2" xfId="212"/>
    <cellStyle name="输出" xfId="213"/>
    <cellStyle name="输出 2" xfId="214"/>
    <cellStyle name="输入" xfId="215"/>
    <cellStyle name="输入 2" xfId="216"/>
    <cellStyle name="样式 1" xfId="217"/>
    <cellStyle name="样式 1 2" xfId="218"/>
    <cellStyle name="Followed Hyperlink" xfId="219"/>
    <cellStyle name="着色 1" xfId="220"/>
    <cellStyle name="着色 2" xfId="221"/>
    <cellStyle name="着色 3" xfId="222"/>
    <cellStyle name="着色 4" xfId="223"/>
    <cellStyle name="着色 5" xfId="224"/>
    <cellStyle name="着色 6" xfId="225"/>
    <cellStyle name="注释" xfId="226"/>
    <cellStyle name="注释 2" xfId="2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地区生产总值季度增长速度</a:t>
            </a:r>
          </a:p>
        </c:rich>
      </c:tx>
      <c:layout>
        <c:manualLayout>
          <c:xMode val="factor"/>
          <c:yMode val="factor"/>
          <c:x val="-0.1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202"/>
          <c:w val="0.7822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8.6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8.2</a:t>
                    </a:r>
                  </a:p>
                </c:rich>
              </c:tx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'[1]9月 '!$O$116:$W$116</c:f>
              <c:strCache>
                <c:ptCount val="9"/>
                <c:pt idx="0">
                  <c:v>2016年Ⅲ</c:v>
                </c:pt>
                <c:pt idx="1">
                  <c:v>2016年Ⅳ</c:v>
                </c:pt>
                <c:pt idx="2">
                  <c:v>2017年Ⅰ</c:v>
                </c:pt>
                <c:pt idx="3">
                  <c:v>2017年Ⅱ</c:v>
                </c:pt>
                <c:pt idx="4">
                  <c:v>2017年Ⅲ</c:v>
                </c:pt>
                <c:pt idx="5">
                  <c:v>2017年Ⅳ</c:v>
                </c:pt>
                <c:pt idx="6">
                  <c:v>2018年Ⅰ</c:v>
                </c:pt>
                <c:pt idx="7">
                  <c:v>2018年Ⅱ</c:v>
                </c:pt>
                <c:pt idx="8">
                  <c:v>2018年Ⅲ</c:v>
                </c:pt>
              </c:strCache>
            </c:strRef>
          </c:cat>
          <c:val>
            <c:numRef>
              <c:f>'[1]9月 '!$O$117:$W$117</c:f>
              <c:numCache>
                <c:ptCount val="9"/>
                <c:pt idx="0">
                  <c:v>7.2</c:v>
                </c:pt>
                <c:pt idx="1">
                  <c:v>8</c:v>
                </c:pt>
                <c:pt idx="2">
                  <c:v>8.2</c:v>
                </c:pt>
                <c:pt idx="3">
                  <c:v>8.3</c:v>
                </c:pt>
                <c:pt idx="4">
                  <c:v>8.2</c:v>
                </c:pt>
                <c:pt idx="5">
                  <c:v>8.6</c:v>
                </c:pt>
                <c:pt idx="6">
                  <c:v>8.4</c:v>
                </c:pt>
                <c:pt idx="7">
                  <c:v>8.6</c:v>
                </c:pt>
                <c:pt idx="8">
                  <c:v>8.7</c:v>
                </c:pt>
              </c:numCache>
            </c:numRef>
          </c:val>
          <c:smooth val="0"/>
        </c:ser>
        <c:marker val="1"/>
        <c:axId val="25354082"/>
        <c:axId val="26860147"/>
      </c:lineChart>
      <c:catAx>
        <c:axId val="2535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1775"/>
              <c:y val="-0.1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860147"/>
        <c:crosses val="autoZero"/>
        <c:auto val="1"/>
        <c:lblOffset val="100"/>
        <c:tickLblSkip val="1"/>
        <c:noMultiLvlLbl val="0"/>
      </c:catAx>
      <c:valAx>
        <c:axId val="26860147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季度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354082"/>
        <c:crossesAt val="1"/>
        <c:crossBetween val="between"/>
        <c:dispUnits/>
        <c:majorUnit val="2"/>
        <c:minorUnit val="0.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67"/>
          <c:w val="0.91225"/>
          <c:h val="0.7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'[1]9月 '!$T$2:$AE$2</c:f>
              <c:strCache>
                <c:ptCount val="12"/>
                <c:pt idx="0">
                  <c:v>2017年1-9月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2018年1-2月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'[1]9月 '!$T$3:$AE$3</c:f>
              <c:numCache>
                <c:ptCount val="12"/>
                <c:pt idx="0">
                  <c:v>7.9</c:v>
                </c:pt>
                <c:pt idx="1">
                  <c:v>7.9</c:v>
                </c:pt>
                <c:pt idx="2">
                  <c:v>8</c:v>
                </c:pt>
                <c:pt idx="3">
                  <c:v>8.3</c:v>
                </c:pt>
                <c:pt idx="4">
                  <c:v>7</c:v>
                </c:pt>
                <c:pt idx="5">
                  <c:v>7.6</c:v>
                </c:pt>
                <c:pt idx="6">
                  <c:v>7.6</c:v>
                </c:pt>
                <c:pt idx="7">
                  <c:v>8.1</c:v>
                </c:pt>
                <c:pt idx="8">
                  <c:v>8.2</c:v>
                </c:pt>
                <c:pt idx="9">
                  <c:v>8.3</c:v>
                </c:pt>
                <c:pt idx="10">
                  <c:v>8.3</c:v>
                </c:pt>
                <c:pt idx="11">
                  <c:v>8.3</c:v>
                </c:pt>
              </c:numCache>
            </c:numRef>
          </c:val>
          <c:smooth val="0"/>
        </c:ser>
        <c:marker val="1"/>
        <c:axId val="40414732"/>
        <c:axId val="28188269"/>
      </c:lineChart>
      <c:catAx>
        <c:axId val="4041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41473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88"/>
          <c:w val="0.90825"/>
          <c:h val="0.81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'[1]9月 '!$T$25:$AE$25</c:f>
              <c:strCache>
                <c:ptCount val="12"/>
                <c:pt idx="0">
                  <c:v>2017年1-9月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2018年1-2月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'[1]9月 '!$T$26:$AE$26</c:f>
              <c:numCache>
                <c:ptCount val="12"/>
                <c:pt idx="0">
                  <c:v>10</c:v>
                </c:pt>
                <c:pt idx="1">
                  <c:v>14.2</c:v>
                </c:pt>
                <c:pt idx="2">
                  <c:v>15.6</c:v>
                </c:pt>
                <c:pt idx="3">
                  <c:v>15.3</c:v>
                </c:pt>
                <c:pt idx="4">
                  <c:v>13.7</c:v>
                </c:pt>
                <c:pt idx="5">
                  <c:v>10.9</c:v>
                </c:pt>
                <c:pt idx="6">
                  <c:v>12.7</c:v>
                </c:pt>
                <c:pt idx="7">
                  <c:v>11.7</c:v>
                </c:pt>
                <c:pt idx="8">
                  <c:v>11.7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</c:numCache>
            </c:numRef>
          </c:val>
          <c:smooth val="0"/>
        </c:ser>
        <c:marker val="1"/>
        <c:axId val="52367830"/>
        <c:axId val="1548423"/>
      </c:lineChart>
      <c:cat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48423"/>
        <c:crosses val="autoZero"/>
        <c:auto val="1"/>
        <c:lblOffset val="100"/>
        <c:tickLblSkip val="1"/>
        <c:noMultiLvlLbl val="0"/>
      </c:catAx>
      <c:valAx>
        <c:axId val="1548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367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0.005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6"/>
          <c:w val="0.8275"/>
          <c:h val="0.7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'[1]9月 '!$T$48:$AE$48</c:f>
              <c:strCache>
                <c:ptCount val="12"/>
                <c:pt idx="0">
                  <c:v>2017年1-9月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2018年1-2月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'[1]9月 '!$T$49:$AE$49</c:f>
              <c:numCache>
                <c:ptCount val="12"/>
                <c:pt idx="0">
                  <c:v>12.6</c:v>
                </c:pt>
                <c:pt idx="1">
                  <c:v>12.6</c:v>
                </c:pt>
                <c:pt idx="2">
                  <c:v>12.8</c:v>
                </c:pt>
                <c:pt idx="3">
                  <c:v>12.8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13.7</c:v>
                </c:pt>
                <c:pt idx="8">
                  <c:v>13.7</c:v>
                </c:pt>
                <c:pt idx="9">
                  <c:v>13.6</c:v>
                </c:pt>
                <c:pt idx="10">
                  <c:v>13.3</c:v>
                </c:pt>
                <c:pt idx="11">
                  <c:v>13.2</c:v>
                </c:pt>
              </c:numCache>
            </c:numRef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4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313409"/>
        <c:crosses val="autoZero"/>
        <c:auto val="0"/>
        <c:lblOffset val="100"/>
        <c:tickLblSkip val="1"/>
        <c:noMultiLvlLbl val="0"/>
      </c:catAx>
      <c:valAx>
        <c:axId val="58313409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56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3935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=100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33025"/>
          <c:w val="0.8775"/>
          <c:h val="0.6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'[1]9月 '!$U$95:$AG$95</c:f>
              <c:strCache>
                <c:ptCount val="13"/>
                <c:pt idx="0">
                  <c:v>2017年9月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2018年1月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'[1]9月 '!$U$96:$AG$96</c:f>
              <c:numCache>
                <c:ptCount val="13"/>
                <c:pt idx="0">
                  <c:v>101</c:v>
                </c:pt>
                <c:pt idx="1">
                  <c:v>101.5</c:v>
                </c:pt>
                <c:pt idx="2">
                  <c:v>101.5</c:v>
                </c:pt>
                <c:pt idx="3">
                  <c:v>101.9</c:v>
                </c:pt>
                <c:pt idx="4">
                  <c:v>101.8</c:v>
                </c:pt>
                <c:pt idx="5">
                  <c:v>103.3</c:v>
                </c:pt>
                <c:pt idx="6">
                  <c:v>102.2</c:v>
                </c:pt>
                <c:pt idx="7">
                  <c:v>101.5</c:v>
                </c:pt>
                <c:pt idx="8">
                  <c:v>100.9</c:v>
                </c:pt>
                <c:pt idx="9">
                  <c:v>101.4</c:v>
                </c:pt>
                <c:pt idx="10">
                  <c:v>100.8</c:v>
                </c:pt>
                <c:pt idx="11">
                  <c:v>101.7</c:v>
                </c:pt>
                <c:pt idx="12">
                  <c:v>102.3</c:v>
                </c:pt>
              </c:numCache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612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765659"/>
        <c:crosses val="autoZero"/>
        <c:auto val="1"/>
        <c:lblOffset val="100"/>
        <c:tickLblSkip val="1"/>
        <c:noMultiLvlLbl val="0"/>
      </c:catAx>
      <c:valAx>
        <c:axId val="25765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65"/>
              <c:y val="0.17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058634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0</xdr:rowOff>
    </xdr:from>
    <xdr:to>
      <xdr:col>5</xdr:col>
      <xdr:colOff>161925</xdr:colOff>
      <xdr:row>27</xdr:row>
      <xdr:rowOff>47625</xdr:rowOff>
    </xdr:to>
    <xdr:graphicFrame>
      <xdr:nvGraphicFramePr>
        <xdr:cNvPr id="1" name="图表 6"/>
        <xdr:cNvGraphicFramePr/>
      </xdr:nvGraphicFramePr>
      <xdr:xfrm>
        <a:off x="0" y="2714625"/>
        <a:ext cx="4572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5219700" cy="3343275"/>
    <xdr:graphicFrame>
      <xdr:nvGraphicFramePr>
        <xdr:cNvPr id="1" name="图表 7"/>
        <xdr:cNvGraphicFramePr/>
      </xdr:nvGraphicFramePr>
      <xdr:xfrm>
        <a:off x="0" y="5114925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5153025" cy="3333750"/>
    <xdr:graphicFrame>
      <xdr:nvGraphicFramePr>
        <xdr:cNvPr id="1" name="图表 8"/>
        <xdr:cNvGraphicFramePr/>
      </xdr:nvGraphicFramePr>
      <xdr:xfrm>
        <a:off x="0" y="5067300"/>
        <a:ext cx="5153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8</xdr:col>
      <xdr:colOff>0</xdr:colOff>
      <xdr:row>39</xdr:row>
      <xdr:rowOff>76200</xdr:rowOff>
    </xdr:to>
    <xdr:graphicFrame>
      <xdr:nvGraphicFramePr>
        <xdr:cNvPr id="1" name="图表 9"/>
        <xdr:cNvGraphicFramePr/>
      </xdr:nvGraphicFramePr>
      <xdr:xfrm>
        <a:off x="0" y="4210050"/>
        <a:ext cx="53816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10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16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7771539231501052237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161925</xdr:rowOff>
    </xdr:from>
    <xdr:to>
      <xdr:col>7</xdr:col>
      <xdr:colOff>0</xdr:colOff>
      <xdr:row>30</xdr:row>
      <xdr:rowOff>161925</xdr:rowOff>
    </xdr:to>
    <xdr:graphicFrame>
      <xdr:nvGraphicFramePr>
        <xdr:cNvPr id="2" name="图表 5"/>
        <xdr:cNvGraphicFramePr/>
      </xdr:nvGraphicFramePr>
      <xdr:xfrm>
        <a:off x="0" y="3171825"/>
        <a:ext cx="61722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6376;&#25253;&#25554;&#222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  <sheetName val="5月"/>
      <sheetName val="6月"/>
      <sheetName val="7月"/>
      <sheetName val="8月"/>
      <sheetName val="9月 "/>
    </sheetNames>
    <sheetDataSet>
      <sheetData sheetId="7">
        <row r="2">
          <cell r="T2" t="str">
            <v>2017年1-9月</v>
          </cell>
          <cell r="U2" t="str">
            <v>1-10月</v>
          </cell>
          <cell r="V2" t="str">
            <v>1-11月</v>
          </cell>
          <cell r="W2" t="str">
            <v>1-12月</v>
          </cell>
          <cell r="X2" t="str">
            <v>2018年1-2月</v>
          </cell>
          <cell r="Y2" t="str">
            <v>1-3月</v>
          </cell>
          <cell r="Z2" t="str">
            <v>1-4月</v>
          </cell>
          <cell r="AA2" t="str">
            <v>1-5月</v>
          </cell>
          <cell r="AB2" t="str">
            <v>1-6月</v>
          </cell>
          <cell r="AC2" t="str">
            <v>1-7月</v>
          </cell>
          <cell r="AD2" t="str">
            <v>1-8月</v>
          </cell>
          <cell r="AE2" t="str">
            <v>1-9月</v>
          </cell>
        </row>
        <row r="3">
          <cell r="T3">
            <v>7.9</v>
          </cell>
          <cell r="U3">
            <v>7.9</v>
          </cell>
          <cell r="V3">
            <v>8</v>
          </cell>
          <cell r="W3">
            <v>8.3</v>
          </cell>
          <cell r="X3">
            <v>7</v>
          </cell>
          <cell r="Y3">
            <v>7.6</v>
          </cell>
          <cell r="Z3">
            <v>7.6</v>
          </cell>
          <cell r="AA3">
            <v>8.1</v>
          </cell>
          <cell r="AB3">
            <v>8.2</v>
          </cell>
          <cell r="AC3">
            <v>8.3</v>
          </cell>
          <cell r="AD3">
            <v>8.3</v>
          </cell>
          <cell r="AE3">
            <v>8.3</v>
          </cell>
        </row>
        <row r="25">
          <cell r="T25" t="str">
            <v>2017年1-9月</v>
          </cell>
          <cell r="U25" t="str">
            <v>1-10月</v>
          </cell>
          <cell r="V25" t="str">
            <v>1-11月</v>
          </cell>
          <cell r="W25" t="str">
            <v>1-12月</v>
          </cell>
          <cell r="X25" t="str">
            <v>2018年1-2月</v>
          </cell>
          <cell r="Y25" t="str">
            <v>1-3月</v>
          </cell>
          <cell r="Z25" t="str">
            <v>1-4月</v>
          </cell>
          <cell r="AA25" t="str">
            <v>1-5月</v>
          </cell>
          <cell r="AB25" t="str">
            <v>1-6月</v>
          </cell>
          <cell r="AC25" t="str">
            <v>1-7月</v>
          </cell>
          <cell r="AD25" t="str">
            <v>1-8月</v>
          </cell>
          <cell r="AE25" t="str">
            <v>1-9月</v>
          </cell>
        </row>
        <row r="26">
          <cell r="T26">
            <v>10</v>
          </cell>
          <cell r="U26">
            <v>14.2</v>
          </cell>
          <cell r="V26">
            <v>15.6</v>
          </cell>
          <cell r="W26">
            <v>15.3</v>
          </cell>
          <cell r="X26">
            <v>13.7</v>
          </cell>
          <cell r="Y26">
            <v>10.9</v>
          </cell>
          <cell r="Z26">
            <v>12.7</v>
          </cell>
          <cell r="AA26">
            <v>11.7</v>
          </cell>
          <cell r="AB26">
            <v>11.7</v>
          </cell>
          <cell r="AC26">
            <v>10.7</v>
          </cell>
          <cell r="AD26">
            <v>10.7</v>
          </cell>
          <cell r="AE26">
            <v>10.7</v>
          </cell>
        </row>
        <row r="48">
          <cell r="T48" t="str">
            <v>2017年1-9月</v>
          </cell>
          <cell r="U48" t="str">
            <v>1-10月</v>
          </cell>
          <cell r="V48" t="str">
            <v>1-11月</v>
          </cell>
          <cell r="W48" t="str">
            <v>1-12月</v>
          </cell>
          <cell r="X48" t="str">
            <v>2018年1-2月</v>
          </cell>
          <cell r="Y48" t="str">
            <v>1-3月</v>
          </cell>
          <cell r="Z48" t="str">
            <v>1-4月</v>
          </cell>
          <cell r="AA48" t="str">
            <v>1-5月</v>
          </cell>
          <cell r="AB48" t="str">
            <v>1-6月</v>
          </cell>
          <cell r="AC48" t="str">
            <v>1-7月</v>
          </cell>
          <cell r="AD48" t="str">
            <v>1-8月</v>
          </cell>
          <cell r="AE48" t="str">
            <v>1-9月</v>
          </cell>
        </row>
        <row r="49">
          <cell r="T49">
            <v>12.6</v>
          </cell>
          <cell r="U49">
            <v>12.6</v>
          </cell>
          <cell r="V49">
            <v>12.8</v>
          </cell>
          <cell r="W49">
            <v>12.8</v>
          </cell>
          <cell r="X49">
            <v>13.9</v>
          </cell>
          <cell r="Y49">
            <v>13.9</v>
          </cell>
          <cell r="Z49">
            <v>13.9</v>
          </cell>
          <cell r="AA49">
            <v>13.7</v>
          </cell>
          <cell r="AB49">
            <v>13.7</v>
          </cell>
          <cell r="AC49">
            <v>13.6</v>
          </cell>
          <cell r="AD49">
            <v>13.3</v>
          </cell>
          <cell r="AE49">
            <v>13.2</v>
          </cell>
        </row>
        <row r="95">
          <cell r="U95" t="str">
            <v>2017年9月</v>
          </cell>
          <cell r="V95" t="str">
            <v>10月</v>
          </cell>
          <cell r="W95" t="str">
            <v>11月</v>
          </cell>
          <cell r="X95" t="str">
            <v>12月</v>
          </cell>
          <cell r="Y95" t="str">
            <v>2018年1月</v>
          </cell>
          <cell r="Z95" t="str">
            <v>2月</v>
          </cell>
          <cell r="AA95" t="str">
            <v>3月</v>
          </cell>
          <cell r="AB95" t="str">
            <v>4月</v>
          </cell>
          <cell r="AC95" t="str">
            <v>5月</v>
          </cell>
          <cell r="AD95" t="str">
            <v>6月</v>
          </cell>
          <cell r="AE95" t="str">
            <v>7月</v>
          </cell>
          <cell r="AF95" t="str">
            <v>8月</v>
          </cell>
          <cell r="AG95" t="str">
            <v>9月</v>
          </cell>
        </row>
        <row r="96">
          <cell r="U96">
            <v>101</v>
          </cell>
          <cell r="V96">
            <v>101.5</v>
          </cell>
          <cell r="W96">
            <v>101.5</v>
          </cell>
          <cell r="X96">
            <v>101.9</v>
          </cell>
          <cell r="Y96">
            <v>101.8</v>
          </cell>
          <cell r="Z96">
            <v>103.3</v>
          </cell>
          <cell r="AA96">
            <v>102.2</v>
          </cell>
          <cell r="AB96">
            <v>101.5</v>
          </cell>
          <cell r="AC96">
            <v>100.9</v>
          </cell>
          <cell r="AD96">
            <v>101.4</v>
          </cell>
          <cell r="AE96">
            <v>100.8</v>
          </cell>
          <cell r="AF96">
            <v>101.7</v>
          </cell>
          <cell r="AG96">
            <v>102.3</v>
          </cell>
        </row>
        <row r="116">
          <cell r="O116" t="str">
            <v>2016年Ⅲ</v>
          </cell>
          <cell r="P116" t="str">
            <v>2016年Ⅳ</v>
          </cell>
          <cell r="Q116" t="str">
            <v>2017年Ⅰ</v>
          </cell>
          <cell r="R116" t="str">
            <v>2017年Ⅱ</v>
          </cell>
          <cell r="S116" t="str">
            <v>2017年Ⅲ</v>
          </cell>
          <cell r="T116" t="str">
            <v>2017年Ⅳ</v>
          </cell>
          <cell r="U116" t="str">
            <v>2018年Ⅰ</v>
          </cell>
          <cell r="V116" t="str">
            <v>2018年Ⅱ</v>
          </cell>
          <cell r="W116" t="str">
            <v>2018年Ⅲ</v>
          </cell>
        </row>
        <row r="117">
          <cell r="O117">
            <v>7.2</v>
          </cell>
          <cell r="P117">
            <v>8</v>
          </cell>
          <cell r="Q117">
            <v>8.2</v>
          </cell>
          <cell r="R117">
            <v>8.3</v>
          </cell>
          <cell r="S117">
            <v>8.2</v>
          </cell>
          <cell r="T117">
            <v>8.6</v>
          </cell>
          <cell r="U117">
            <v>8.4</v>
          </cell>
          <cell r="V117">
            <v>8.6</v>
          </cell>
          <cell r="W117">
            <v>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"/>
      <sheetName val="目录"/>
      <sheetName val="快报图"/>
      <sheetName val="2017年表"/>
      <sheetName val="3月 (用于月报，改顺序，删图)"/>
      <sheetName val="5月"/>
      <sheetName val="6月"/>
      <sheetName val=""/>
      <sheetName val="Sheet1"/>
      <sheetName val="7月"/>
      <sheetName val="8月"/>
      <sheetName val="9月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6"/>
  <sheetViews>
    <sheetView zoomScalePageLayoutView="0" workbookViewId="0" topLeftCell="A1">
      <selection activeCell="I21" sqref="I21"/>
    </sheetView>
  </sheetViews>
  <sheetFormatPr defaultColWidth="7.875" defaultRowHeight="14.25"/>
  <cols>
    <col min="1" max="1" width="7.75390625" style="0" customWidth="1"/>
    <col min="2" max="3" width="7.875" style="1" customWidth="1"/>
    <col min="4" max="4" width="13.25390625" style="0" customWidth="1"/>
    <col min="5" max="16384" width="7.875" style="1" customWidth="1"/>
  </cols>
  <sheetData>
    <row r="2" ht="14.25">
      <c r="E2" s="2"/>
    </row>
    <row r="3" ht="14.25">
      <c r="E3" s="2"/>
    </row>
    <row r="4" ht="14.25">
      <c r="E4" s="2"/>
    </row>
    <row r="7" spans="1:5" ht="35.25" customHeight="1">
      <c r="A7" s="385" t="s">
        <v>0</v>
      </c>
      <c r="B7" s="385"/>
      <c r="C7" s="385"/>
      <c r="D7" s="385"/>
      <c r="E7" s="385"/>
    </row>
    <row r="23" spans="1:5" ht="14.25">
      <c r="A23" s="386" t="s">
        <v>1</v>
      </c>
      <c r="B23" s="386"/>
      <c r="C23" s="386"/>
      <c r="D23" s="386"/>
      <c r="E23" s="389" t="s">
        <v>2</v>
      </c>
    </row>
    <row r="24" spans="1:5" ht="14.25">
      <c r="A24" s="386" t="s">
        <v>3</v>
      </c>
      <c r="B24" s="386"/>
      <c r="C24" s="386"/>
      <c r="D24" s="386"/>
      <c r="E24" s="389"/>
    </row>
    <row r="26" spans="2:4" ht="14.25">
      <c r="B26" s="387" t="s">
        <v>600</v>
      </c>
      <c r="C26" s="388"/>
      <c r="D26" s="388"/>
    </row>
  </sheetData>
  <sheetProtection/>
  <mergeCells count="5">
    <mergeCell ref="A7:E7"/>
    <mergeCell ref="A23:D23"/>
    <mergeCell ref="A24:D24"/>
    <mergeCell ref="B26:D26"/>
    <mergeCell ref="E23:E2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0"/>
  <dimension ref="A1:D22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34.75390625" style="234" customWidth="1"/>
    <col min="2" max="3" width="9.00390625" style="234" customWidth="1"/>
    <col min="4" max="4" width="9.00390625" style="234" hidden="1" customWidth="1"/>
    <col min="5" max="16384" width="9.00390625" style="234" customWidth="1"/>
  </cols>
  <sheetData>
    <row r="1" spans="1:3" s="251" customFormat="1" ht="18.75" customHeight="1">
      <c r="A1" s="422" t="s">
        <v>523</v>
      </c>
      <c r="B1" s="423"/>
      <c r="C1" s="423"/>
    </row>
    <row r="2" spans="1:3" s="252" customFormat="1" ht="14.25" customHeight="1">
      <c r="A2" s="424"/>
      <c r="B2" s="420" t="s">
        <v>609</v>
      </c>
      <c r="C2" s="248" t="s">
        <v>21</v>
      </c>
    </row>
    <row r="3" spans="1:3" s="252" customFormat="1" ht="14.25" customHeight="1">
      <c r="A3" s="425"/>
      <c r="B3" s="421"/>
      <c r="C3" s="250" t="s">
        <v>76</v>
      </c>
    </row>
    <row r="4" spans="1:3" s="252" customFormat="1" ht="14.25" customHeight="1">
      <c r="A4" s="334" t="s">
        <v>574</v>
      </c>
      <c r="B4" s="277">
        <v>6.2</v>
      </c>
      <c r="C4" s="277">
        <v>8.771929824561411</v>
      </c>
    </row>
    <row r="5" spans="1:3" s="252" customFormat="1" ht="14.25" customHeight="1">
      <c r="A5" s="334" t="s">
        <v>575</v>
      </c>
      <c r="B5" s="277">
        <v>27.000000000000004</v>
      </c>
      <c r="C5" s="277">
        <v>181.25000000000006</v>
      </c>
    </row>
    <row r="6" spans="1:4" s="252" customFormat="1" ht="14.25" customHeight="1">
      <c r="A6" s="253" t="s">
        <v>503</v>
      </c>
      <c r="B6" s="286">
        <v>39.300000000000004</v>
      </c>
      <c r="C6" s="277">
        <v>69.39655172413794</v>
      </c>
      <c r="D6" s="252" t="e">
        <f>SUM(D7:D22)</f>
        <v>#DIV/0!</v>
      </c>
    </row>
    <row r="7" spans="1:4" s="252" customFormat="1" ht="14.25" customHeight="1">
      <c r="A7" s="238" t="s">
        <v>467</v>
      </c>
      <c r="B7" s="277">
        <v>2.3</v>
      </c>
      <c r="C7" s="277">
        <v>91.7</v>
      </c>
      <c r="D7" s="252">
        <f>B7/(1+C7/100)</f>
        <v>1.199791340636411</v>
      </c>
    </row>
    <row r="8" spans="1:4" s="252" customFormat="1" ht="14.25" customHeight="1">
      <c r="A8" s="238" t="s">
        <v>468</v>
      </c>
      <c r="B8" s="277">
        <v>0.4</v>
      </c>
      <c r="C8" s="277">
        <v>33.3</v>
      </c>
      <c r="D8" s="252">
        <f>B8/(1+C8/100)</f>
        <v>0.30007501875468867</v>
      </c>
    </row>
    <row r="9" spans="1:4" s="252" customFormat="1" ht="14.25" customHeight="1">
      <c r="A9" s="238" t="s">
        <v>469</v>
      </c>
      <c r="B9" s="277">
        <v>0.1</v>
      </c>
      <c r="C9" s="277">
        <v>-50</v>
      </c>
      <c r="D9" s="252">
        <f aca="true" t="shared" si="0" ref="D9:D22">B9/(1+C9/100)</f>
        <v>0.2</v>
      </c>
    </row>
    <row r="10" spans="1:3" s="252" customFormat="1" ht="14.25" customHeight="1">
      <c r="A10" s="238" t="s">
        <v>596</v>
      </c>
      <c r="B10" s="277">
        <v>0.5</v>
      </c>
      <c r="C10" s="277">
        <v>400</v>
      </c>
    </row>
    <row r="11" spans="1:4" s="252" customFormat="1" ht="14.25" customHeight="1">
      <c r="A11" s="238" t="s">
        <v>470</v>
      </c>
      <c r="B11" s="277">
        <v>2.2</v>
      </c>
      <c r="C11" s="241">
        <v>15.8</v>
      </c>
      <c r="D11" s="252">
        <f t="shared" si="0"/>
        <v>1.899827288428325</v>
      </c>
    </row>
    <row r="12" spans="1:4" s="252" customFormat="1" ht="14.25" customHeight="1">
      <c r="A12" s="238" t="s">
        <v>471</v>
      </c>
      <c r="B12" s="277">
        <v>1.8</v>
      </c>
      <c r="C12" s="277">
        <v>-18.2</v>
      </c>
      <c r="D12" s="252">
        <f t="shared" si="0"/>
        <v>2.200488997555012</v>
      </c>
    </row>
    <row r="13" spans="1:4" s="252" customFormat="1" ht="14.25" customHeight="1">
      <c r="A13" s="238" t="s">
        <v>472</v>
      </c>
      <c r="B13" s="277">
        <v>1.3</v>
      </c>
      <c r="C13" s="277">
        <v>44.4</v>
      </c>
      <c r="D13" s="252">
        <f t="shared" si="0"/>
        <v>0.9002770083102494</v>
      </c>
    </row>
    <row r="14" spans="1:4" s="252" customFormat="1" ht="14.25" customHeight="1">
      <c r="A14" s="238" t="s">
        <v>473</v>
      </c>
      <c r="B14" s="277">
        <v>4</v>
      </c>
      <c r="C14" s="277">
        <v>5.3</v>
      </c>
      <c r="D14" s="252">
        <f t="shared" si="0"/>
        <v>3.7986704653371324</v>
      </c>
    </row>
    <row r="15" spans="1:4" s="252" customFormat="1" ht="14.25" customHeight="1">
      <c r="A15" s="238" t="s">
        <v>474</v>
      </c>
      <c r="B15" s="277">
        <v>20.1</v>
      </c>
      <c r="C15" s="277">
        <v>214.1</v>
      </c>
      <c r="D15" s="252">
        <f t="shared" si="0"/>
        <v>6.399235912129895</v>
      </c>
    </row>
    <row r="16" spans="1:4" s="252" customFormat="1" ht="14.25" customHeight="1">
      <c r="A16" s="238" t="s">
        <v>475</v>
      </c>
      <c r="B16" s="277">
        <v>2.3</v>
      </c>
      <c r="C16" s="277">
        <v>-20.7</v>
      </c>
      <c r="D16" s="252">
        <f t="shared" si="0"/>
        <v>2.9003783102143754</v>
      </c>
    </row>
    <row r="17" spans="1:4" s="252" customFormat="1" ht="14.25" customHeight="1">
      <c r="A17" s="238" t="s">
        <v>476</v>
      </c>
      <c r="B17" s="277">
        <v>1.4</v>
      </c>
      <c r="C17" s="277">
        <v>7.7</v>
      </c>
      <c r="D17" s="252">
        <f t="shared" si="0"/>
        <v>1.2999071494893222</v>
      </c>
    </row>
    <row r="18" spans="1:4" s="252" customFormat="1" ht="14.25" customHeight="1">
      <c r="A18" s="238" t="s">
        <v>477</v>
      </c>
      <c r="B18" s="277">
        <v>0.9</v>
      </c>
      <c r="C18" s="277">
        <v>-10</v>
      </c>
      <c r="D18" s="252">
        <f t="shared" si="0"/>
        <v>1</v>
      </c>
    </row>
    <row r="19" spans="1:4" s="252" customFormat="1" ht="14.25" customHeight="1">
      <c r="A19" s="238" t="s">
        <v>478</v>
      </c>
      <c r="B19" s="277">
        <v>0.7</v>
      </c>
      <c r="C19" s="241">
        <v>16.7</v>
      </c>
      <c r="D19" s="252">
        <f t="shared" si="0"/>
        <v>0.5998286203941731</v>
      </c>
    </row>
    <row r="20" spans="1:4" s="252" customFormat="1" ht="14.25" customHeight="1">
      <c r="A20" s="238" t="s">
        <v>479</v>
      </c>
      <c r="B20" s="277">
        <v>0.7</v>
      </c>
      <c r="C20" s="241">
        <v>133.3</v>
      </c>
      <c r="D20" s="252">
        <f t="shared" si="0"/>
        <v>0.30004286326618085</v>
      </c>
    </row>
    <row r="21" spans="1:4" s="252" customFormat="1" ht="14.25" customHeight="1">
      <c r="A21" s="238" t="s">
        <v>480</v>
      </c>
      <c r="B21" s="277">
        <v>0</v>
      </c>
      <c r="C21" s="241">
        <v>-100</v>
      </c>
      <c r="D21" s="252" t="e">
        <f t="shared" si="0"/>
        <v>#DIV/0!</v>
      </c>
    </row>
    <row r="22" spans="1:4" s="255" customFormat="1" ht="14.25" customHeight="1">
      <c r="A22" s="254" t="s">
        <v>481</v>
      </c>
      <c r="B22" s="347">
        <v>0.6</v>
      </c>
      <c r="C22" s="272">
        <v>-14.3</v>
      </c>
      <c r="D22" s="252">
        <f t="shared" si="0"/>
        <v>0.7001166861143524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/>
  <dimension ref="A1:C16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27.00390625" style="345" customWidth="1"/>
    <col min="2" max="2" width="9.25390625" style="345" customWidth="1"/>
    <col min="3" max="3" width="9.00390625" style="345" customWidth="1"/>
    <col min="4" max="16384" width="9.00390625" style="335" customWidth="1"/>
  </cols>
  <sheetData>
    <row r="1" spans="1:3" ht="19.5" customHeight="1">
      <c r="A1" s="426" t="s">
        <v>576</v>
      </c>
      <c r="B1" s="427"/>
      <c r="C1" s="427"/>
    </row>
    <row r="2" spans="1:3" ht="14.25">
      <c r="A2" s="336" t="s">
        <v>577</v>
      </c>
      <c r="B2" s="359" t="s">
        <v>610</v>
      </c>
      <c r="C2" s="336" t="s">
        <v>578</v>
      </c>
    </row>
    <row r="3" spans="1:3" ht="14.25">
      <c r="A3" s="337" t="s">
        <v>579</v>
      </c>
      <c r="B3" s="337">
        <v>18144</v>
      </c>
      <c r="C3" s="338">
        <v>20.63</v>
      </c>
    </row>
    <row r="4" spans="1:3" ht="14.25">
      <c r="A4" s="339" t="s">
        <v>580</v>
      </c>
      <c r="B4" s="340">
        <v>831237.702672</v>
      </c>
      <c r="C4" s="341">
        <v>14.430499999999999</v>
      </c>
    </row>
    <row r="5" spans="1:3" ht="14.25">
      <c r="A5" s="339" t="s">
        <v>581</v>
      </c>
      <c r="B5" s="340">
        <v>16511.92192</v>
      </c>
      <c r="C5" s="341">
        <v>71.92</v>
      </c>
    </row>
    <row r="6" spans="1:3" ht="14.25">
      <c r="A6" s="339" t="s">
        <v>582</v>
      </c>
      <c r="B6" s="340">
        <v>187811.906464</v>
      </c>
      <c r="C6" s="341">
        <v>1.72</v>
      </c>
    </row>
    <row r="7" spans="1:3" ht="14.25">
      <c r="A7" s="339" t="s">
        <v>583</v>
      </c>
      <c r="B7" s="340">
        <v>368217.359536</v>
      </c>
      <c r="C7" s="341">
        <v>21.88</v>
      </c>
    </row>
    <row r="8" spans="1:3" ht="14.25">
      <c r="A8" s="339" t="s">
        <v>584</v>
      </c>
      <c r="B8" s="340">
        <v>25523.345328000003</v>
      </c>
      <c r="C8" s="341">
        <v>259.31</v>
      </c>
    </row>
    <row r="9" spans="1:3" ht="14.25">
      <c r="A9" s="339" t="s">
        <v>585</v>
      </c>
      <c r="B9" s="340">
        <v>215309.39892799998</v>
      </c>
      <c r="C9" s="341">
        <v>4.8</v>
      </c>
    </row>
    <row r="10" spans="1:3" ht="14.25">
      <c r="A10" s="339" t="s">
        <v>586</v>
      </c>
      <c r="B10" s="340">
        <v>2448.574752</v>
      </c>
      <c r="C10" s="341">
        <v>187.53</v>
      </c>
    </row>
    <row r="11" spans="1:3" ht="14.25">
      <c r="A11" s="339" t="s">
        <v>587</v>
      </c>
      <c r="B11" s="340">
        <v>10925.2416</v>
      </c>
      <c r="C11" s="341">
        <v>62.4</v>
      </c>
    </row>
    <row r="12" spans="1:3" ht="14.25">
      <c r="A12" s="339" t="s">
        <v>588</v>
      </c>
      <c r="B12" s="340">
        <v>4489.954144</v>
      </c>
      <c r="C12" s="341">
        <v>-1.46</v>
      </c>
    </row>
    <row r="13" spans="1:3" ht="14.25">
      <c r="A13" s="339" t="s">
        <v>589</v>
      </c>
      <c r="B13" s="340">
        <v>3117708.2</v>
      </c>
      <c r="C13" s="341">
        <v>26.68</v>
      </c>
    </row>
    <row r="14" spans="1:3" ht="14.25">
      <c r="A14" s="339" t="s">
        <v>590</v>
      </c>
      <c r="B14" s="340">
        <v>315033.4</v>
      </c>
      <c r="C14" s="341">
        <v>84.17</v>
      </c>
    </row>
    <row r="15" spans="1:3" ht="14.25">
      <c r="A15" s="342" t="s">
        <v>591</v>
      </c>
      <c r="B15" s="343">
        <v>76600.5</v>
      </c>
      <c r="C15" s="344">
        <v>39.42</v>
      </c>
    </row>
    <row r="16" spans="1:3" ht="14.25">
      <c r="A16" s="428" t="s">
        <v>592</v>
      </c>
      <c r="B16" s="429"/>
      <c r="C16" s="429"/>
    </row>
  </sheetData>
  <sheetProtection/>
  <mergeCells count="2">
    <mergeCell ref="A1:C1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5"/>
  <dimension ref="A1:D27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430" t="s">
        <v>77</v>
      </c>
      <c r="B1" s="430"/>
    </row>
    <row r="2" spans="1:2" ht="14.25">
      <c r="A2" s="41" t="s">
        <v>78</v>
      </c>
      <c r="B2" s="360" t="s">
        <v>611</v>
      </c>
    </row>
    <row r="3" spans="1:2" ht="14.25">
      <c r="A3" s="42"/>
      <c r="B3" s="43" t="s">
        <v>79</v>
      </c>
    </row>
    <row r="4" spans="1:2" ht="14.25">
      <c r="A4" s="44" t="s">
        <v>80</v>
      </c>
      <c r="B4" s="10">
        <v>10.7</v>
      </c>
    </row>
    <row r="5" spans="1:2" ht="14.25">
      <c r="A5" s="45" t="s">
        <v>360</v>
      </c>
      <c r="B5" s="10">
        <v>8.2</v>
      </c>
    </row>
    <row r="6" spans="1:2" ht="14.25">
      <c r="A6" s="45" t="s">
        <v>361</v>
      </c>
      <c r="B6" s="10">
        <v>15.3</v>
      </c>
    </row>
    <row r="7" spans="1:2" ht="14.25">
      <c r="A7" s="45" t="s">
        <v>362</v>
      </c>
      <c r="B7" s="10">
        <v>20.6</v>
      </c>
    </row>
    <row r="8" spans="1:2" ht="14.25">
      <c r="A8" s="45" t="s">
        <v>81</v>
      </c>
      <c r="B8" s="10"/>
    </row>
    <row r="9" spans="1:2" ht="14.25">
      <c r="A9" s="26" t="s">
        <v>82</v>
      </c>
      <c r="B9" s="10">
        <v>12.1</v>
      </c>
    </row>
    <row r="10" spans="1:2" ht="14.25">
      <c r="A10" s="45" t="s">
        <v>83</v>
      </c>
      <c r="B10" s="10">
        <v>6.9</v>
      </c>
    </row>
    <row r="11" spans="1:2" ht="14.25">
      <c r="A11" s="45" t="s">
        <v>84</v>
      </c>
      <c r="B11" s="10">
        <v>16.6</v>
      </c>
    </row>
    <row r="12" spans="1:2" ht="14.25">
      <c r="A12" s="45" t="s">
        <v>85</v>
      </c>
      <c r="B12" s="10">
        <v>12.4</v>
      </c>
    </row>
    <row r="13" spans="1:2" ht="14.25">
      <c r="A13" s="45" t="s">
        <v>86</v>
      </c>
      <c r="B13" s="46"/>
    </row>
    <row r="14" spans="1:2" ht="14.25">
      <c r="A14" s="26" t="s">
        <v>87</v>
      </c>
      <c r="B14" s="46">
        <v>7.4</v>
      </c>
    </row>
    <row r="15" spans="1:2" ht="14.25">
      <c r="A15" s="26" t="s">
        <v>88</v>
      </c>
      <c r="B15" s="46">
        <v>14.8</v>
      </c>
    </row>
    <row r="16" spans="1:2" ht="14.25">
      <c r="A16" s="26" t="s">
        <v>89</v>
      </c>
      <c r="B16" s="46">
        <v>11.1</v>
      </c>
    </row>
    <row r="17" spans="1:2" ht="14.25">
      <c r="A17" s="26" t="s">
        <v>90</v>
      </c>
      <c r="B17" s="46"/>
    </row>
    <row r="18" spans="1:2" ht="14.25">
      <c r="A18" s="26" t="s">
        <v>91</v>
      </c>
      <c r="B18" s="46">
        <v>-7.5</v>
      </c>
    </row>
    <row r="19" spans="1:2" ht="14.25">
      <c r="A19" s="26" t="s">
        <v>92</v>
      </c>
      <c r="B19" s="46">
        <v>10.9</v>
      </c>
    </row>
    <row r="20" spans="1:2" ht="14.25">
      <c r="A20" s="26" t="s">
        <v>93</v>
      </c>
      <c r="B20" s="46"/>
    </row>
    <row r="21" spans="1:2" ht="14.25">
      <c r="A21" s="26" t="s">
        <v>94</v>
      </c>
      <c r="B21" s="46">
        <v>7.9</v>
      </c>
    </row>
    <row r="22" spans="1:2" ht="14.25">
      <c r="A22" s="26" t="s">
        <v>95</v>
      </c>
      <c r="B22" s="46">
        <v>-16.3</v>
      </c>
    </row>
    <row r="23" spans="1:4" ht="14.25">
      <c r="A23" s="26" t="s">
        <v>96</v>
      </c>
      <c r="B23" s="46">
        <v>72.6</v>
      </c>
      <c r="D23" s="166"/>
    </row>
    <row r="24" spans="1:2" ht="14.25">
      <c r="A24" s="47" t="s">
        <v>97</v>
      </c>
      <c r="B24" s="46"/>
    </row>
    <row r="25" spans="1:2" ht="14.25">
      <c r="A25" s="26" t="s">
        <v>98</v>
      </c>
      <c r="B25" s="46">
        <v>10.9</v>
      </c>
    </row>
    <row r="26" spans="1:2" ht="14.25">
      <c r="A26" s="26" t="s">
        <v>99</v>
      </c>
      <c r="B26" s="46">
        <v>3.5</v>
      </c>
    </row>
    <row r="27" spans="1:2" ht="14.25">
      <c r="A27" s="31" t="s">
        <v>100</v>
      </c>
      <c r="B27" s="48">
        <v>17.2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6"/>
  <dimension ref="A1:C13"/>
  <sheetViews>
    <sheetView zoomScaleSheetLayoutView="100" zoomScalePageLayoutView="0" workbookViewId="0" topLeftCell="A1">
      <selection activeCell="C19" sqref="C19"/>
    </sheetView>
  </sheetViews>
  <sheetFormatPr defaultColWidth="9.00390625" defaultRowHeight="14.25"/>
  <cols>
    <col min="1" max="1" width="25.125" style="0" customWidth="1"/>
    <col min="2" max="2" width="8.25390625" style="0" customWidth="1"/>
    <col min="3" max="3" width="13.875" style="1" customWidth="1"/>
  </cols>
  <sheetData>
    <row r="1" spans="1:3" ht="14.25">
      <c r="A1" s="49" t="s">
        <v>101</v>
      </c>
      <c r="B1" s="49"/>
      <c r="C1" s="199"/>
    </row>
    <row r="2" spans="1:3" ht="15.75" customHeight="1">
      <c r="A2" s="50"/>
      <c r="B2" s="431" t="s">
        <v>612</v>
      </c>
      <c r="C2" s="329" t="s">
        <v>556</v>
      </c>
    </row>
    <row r="3" spans="1:3" ht="15.75" customHeight="1">
      <c r="A3" s="49"/>
      <c r="B3" s="432"/>
      <c r="C3" s="330" t="s">
        <v>347</v>
      </c>
    </row>
    <row r="4" spans="1:3" ht="15.75" customHeight="1">
      <c r="A4" s="29" t="s">
        <v>364</v>
      </c>
      <c r="B4" s="349">
        <v>487</v>
      </c>
      <c r="C4" s="30">
        <v>-18.3</v>
      </c>
    </row>
    <row r="5" spans="1:3" ht="15.75" customHeight="1">
      <c r="A5" s="287" t="s">
        <v>102</v>
      </c>
      <c r="B5" s="332">
        <v>249</v>
      </c>
      <c r="C5" s="10">
        <v>-40.1</v>
      </c>
    </row>
    <row r="6" spans="1:3" ht="15.75" customHeight="1">
      <c r="A6" s="287" t="s">
        <v>103</v>
      </c>
      <c r="B6" s="332"/>
      <c r="C6" s="46"/>
    </row>
    <row r="7" spans="1:3" ht="15.75" customHeight="1">
      <c r="A7" s="287" t="s">
        <v>365</v>
      </c>
      <c r="B7" s="332">
        <v>286</v>
      </c>
      <c r="C7" s="46">
        <v>4</v>
      </c>
    </row>
    <row r="8" spans="1:3" ht="15.75" customHeight="1">
      <c r="A8" s="287" t="s">
        <v>104</v>
      </c>
      <c r="B8" s="332">
        <v>109</v>
      </c>
      <c r="C8" s="46">
        <v>-27.3</v>
      </c>
    </row>
    <row r="9" spans="1:3" ht="15.75" customHeight="1">
      <c r="A9" s="287" t="s">
        <v>105</v>
      </c>
      <c r="B9" s="332"/>
      <c r="C9" s="46">
        <v>14.6</v>
      </c>
    </row>
    <row r="10" spans="1:3" ht="15.75" customHeight="1">
      <c r="A10" s="287" t="s">
        <v>104</v>
      </c>
      <c r="B10" s="332"/>
      <c r="C10" s="46">
        <v>-26.8</v>
      </c>
    </row>
    <row r="11" spans="1:3" ht="15.75" customHeight="1">
      <c r="A11" s="287" t="s">
        <v>106</v>
      </c>
      <c r="B11" s="332"/>
      <c r="C11" s="46"/>
    </row>
    <row r="12" spans="1:3" ht="15.75" customHeight="1">
      <c r="A12" s="287" t="s">
        <v>366</v>
      </c>
      <c r="B12" s="332">
        <v>47</v>
      </c>
      <c r="C12" s="46">
        <v>23.7</v>
      </c>
    </row>
    <row r="13" spans="1:3" ht="15.75" customHeight="1">
      <c r="A13" s="31" t="s">
        <v>107</v>
      </c>
      <c r="B13" s="199"/>
      <c r="C13" s="48">
        <v>47.7</v>
      </c>
    </row>
  </sheetData>
  <sheetProtection/>
  <mergeCells count="1">
    <mergeCell ref="B2:B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/>
  <dimension ref="A1:B24"/>
  <sheetViews>
    <sheetView zoomScaleSheetLayoutView="100" zoomScalePageLayoutView="0" workbookViewId="0" topLeftCell="A1">
      <selection activeCell="F28" sqref="F28"/>
    </sheetView>
  </sheetViews>
  <sheetFormatPr defaultColWidth="9.00390625" defaultRowHeight="14.25"/>
  <cols>
    <col min="1" max="1" width="26.00390625" style="0" customWidth="1"/>
    <col min="2" max="2" width="9.00390625" style="1" customWidth="1"/>
  </cols>
  <sheetData>
    <row r="1" spans="1:2" ht="14.25">
      <c r="A1" s="433" t="s">
        <v>108</v>
      </c>
      <c r="B1" s="433"/>
    </row>
    <row r="2" spans="1:2" s="51" customFormat="1" ht="13.5" customHeight="1">
      <c r="A2" s="52" t="s">
        <v>109</v>
      </c>
      <c r="B2" s="6" t="s">
        <v>110</v>
      </c>
    </row>
    <row r="3" spans="1:2" s="51" customFormat="1" ht="13.5" customHeight="1">
      <c r="A3" s="53"/>
      <c r="B3" s="54" t="s">
        <v>111</v>
      </c>
    </row>
    <row r="4" spans="1:2" ht="14.25">
      <c r="A4" s="55" t="s">
        <v>112</v>
      </c>
      <c r="B4" s="12">
        <v>10.7</v>
      </c>
    </row>
    <row r="5" spans="1:2" ht="14.25">
      <c r="A5" s="57" t="s">
        <v>113</v>
      </c>
      <c r="B5" s="58">
        <v>12.1</v>
      </c>
    </row>
    <row r="6" spans="1:2" ht="14.25">
      <c r="A6" s="57" t="s">
        <v>114</v>
      </c>
      <c r="B6" s="58">
        <v>2179.8</v>
      </c>
    </row>
    <row r="7" spans="1:2" ht="14.25">
      <c r="A7" s="57" t="s">
        <v>115</v>
      </c>
      <c r="B7" s="58">
        <v>8.2</v>
      </c>
    </row>
    <row r="8" spans="1:2" ht="14.25">
      <c r="A8" s="57" t="s">
        <v>116</v>
      </c>
      <c r="B8" s="58">
        <v>33.3</v>
      </c>
    </row>
    <row r="9" spans="1:2" ht="14.25">
      <c r="A9" s="57" t="s">
        <v>117</v>
      </c>
      <c r="B9" s="58">
        <v>-93.6</v>
      </c>
    </row>
    <row r="10" spans="1:2" ht="14.25">
      <c r="A10" s="57" t="s">
        <v>118</v>
      </c>
      <c r="B10" s="58">
        <v>193</v>
      </c>
    </row>
    <row r="11" spans="1:2" ht="14.25">
      <c r="A11" s="57" t="s">
        <v>119</v>
      </c>
      <c r="B11" s="58">
        <v>16.5</v>
      </c>
    </row>
    <row r="12" spans="1:2" ht="14.25">
      <c r="A12" s="57" t="s">
        <v>120</v>
      </c>
      <c r="B12" s="58">
        <v>-55.1</v>
      </c>
    </row>
    <row r="13" spans="1:2" ht="14.25">
      <c r="A13" s="57" t="s">
        <v>121</v>
      </c>
      <c r="B13" s="58">
        <v>222.1</v>
      </c>
    </row>
    <row r="14" spans="1:2" ht="14.25">
      <c r="A14" s="57" t="s">
        <v>122</v>
      </c>
      <c r="B14" s="58">
        <v>-27.1</v>
      </c>
    </row>
    <row r="15" spans="1:2" ht="14.25">
      <c r="A15" s="57" t="s">
        <v>123</v>
      </c>
      <c r="B15" s="58">
        <v>55.3</v>
      </c>
    </row>
    <row r="16" spans="1:2" ht="14.25">
      <c r="A16" s="57" t="s">
        <v>124</v>
      </c>
      <c r="B16" s="58">
        <v>-67.3</v>
      </c>
    </row>
    <row r="17" spans="1:2" ht="14.25">
      <c r="A17" s="57" t="s">
        <v>349</v>
      </c>
      <c r="B17" s="58">
        <v>16.9</v>
      </c>
    </row>
    <row r="18" spans="1:2" ht="14.25">
      <c r="A18" s="57" t="s">
        <v>350</v>
      </c>
      <c r="B18" s="58">
        <v>-6.5</v>
      </c>
    </row>
    <row r="19" spans="1:2" ht="14.25">
      <c r="A19" s="57" t="s">
        <v>125</v>
      </c>
      <c r="B19" s="58">
        <v>105</v>
      </c>
    </row>
    <row r="20" spans="1:2" ht="14.25">
      <c r="A20" s="57" t="s">
        <v>126</v>
      </c>
      <c r="B20" s="58">
        <v>30.7</v>
      </c>
    </row>
    <row r="21" spans="1:2" ht="14.25">
      <c r="A21" s="57" t="s">
        <v>127</v>
      </c>
      <c r="B21" s="58">
        <v>-56.2</v>
      </c>
    </row>
    <row r="22" spans="1:2" ht="14.25">
      <c r="A22" s="57" t="s">
        <v>128</v>
      </c>
      <c r="B22" s="58">
        <v>-11.7</v>
      </c>
    </row>
    <row r="23" spans="1:2" ht="14.25">
      <c r="A23" s="194" t="s">
        <v>129</v>
      </c>
      <c r="B23" s="195">
        <v>1020</v>
      </c>
    </row>
    <row r="24" spans="1:2" ht="14.25">
      <c r="A24" s="59" t="s">
        <v>358</v>
      </c>
      <c r="B24" s="60" t="s">
        <v>367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B21"/>
  <sheetViews>
    <sheetView zoomScalePageLayoutView="0" workbookViewId="0" topLeftCell="A1">
      <selection activeCell="C19" sqref="C19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1" customWidth="1"/>
  </cols>
  <sheetData>
    <row r="1" spans="1:2" ht="24" customHeight="1">
      <c r="A1" s="434" t="s">
        <v>130</v>
      </c>
      <c r="B1" s="434"/>
    </row>
    <row r="2" spans="1:2" ht="20.25" customHeight="1">
      <c r="A2" s="61" t="s">
        <v>131</v>
      </c>
      <c r="B2" s="144" t="s">
        <v>613</v>
      </c>
    </row>
    <row r="3" spans="1:2" ht="14.25">
      <c r="A3" s="24" t="s">
        <v>132</v>
      </c>
      <c r="B3" s="62"/>
    </row>
    <row r="4" spans="1:2" ht="14.25">
      <c r="A4" s="9" t="s">
        <v>133</v>
      </c>
      <c r="B4" s="56">
        <v>574.12</v>
      </c>
    </row>
    <row r="5" spans="1:2" ht="14.25">
      <c r="A5" s="25" t="s">
        <v>134</v>
      </c>
      <c r="B5" s="56">
        <v>499.7</v>
      </c>
    </row>
    <row r="6" spans="1:2" ht="14.25">
      <c r="A6" s="9" t="s">
        <v>135</v>
      </c>
      <c r="B6" s="56">
        <v>18.86</v>
      </c>
    </row>
    <row r="7" spans="1:2" ht="14.25">
      <c r="A7" s="25" t="s">
        <v>134</v>
      </c>
      <c r="B7" s="56">
        <v>18.46</v>
      </c>
    </row>
    <row r="8" spans="1:2" ht="14.25">
      <c r="A8" s="9" t="s">
        <v>136</v>
      </c>
      <c r="B8" s="56">
        <v>72.77</v>
      </c>
    </row>
    <row r="9" spans="1:2" ht="14.25">
      <c r="A9" s="25" t="s">
        <v>134</v>
      </c>
      <c r="B9" s="56">
        <v>72.33</v>
      </c>
    </row>
    <row r="10" spans="1:2" ht="14.25">
      <c r="A10" s="9" t="s">
        <v>137</v>
      </c>
      <c r="B10" s="56">
        <v>54.93</v>
      </c>
    </row>
    <row r="11" spans="1:2" ht="14.25">
      <c r="A11" s="25" t="s">
        <v>134</v>
      </c>
      <c r="B11" s="56">
        <v>54.49</v>
      </c>
    </row>
    <row r="12" spans="1:2" ht="14.25">
      <c r="A12" s="63" t="s">
        <v>138</v>
      </c>
      <c r="B12" s="56"/>
    </row>
    <row r="13" spans="1:2" ht="14.25">
      <c r="A13" s="9" t="s">
        <v>139</v>
      </c>
      <c r="B13" s="12">
        <v>0.9</v>
      </c>
    </row>
    <row r="14" spans="1:2" ht="14.25">
      <c r="A14" s="25" t="s">
        <v>134</v>
      </c>
      <c r="B14" s="12">
        <v>6</v>
      </c>
    </row>
    <row r="15" spans="1:2" ht="14.25">
      <c r="A15" s="9" t="s">
        <v>140</v>
      </c>
      <c r="B15" s="12">
        <v>359.9</v>
      </c>
    </row>
    <row r="16" spans="1:2" ht="14.25">
      <c r="A16" s="25" t="s">
        <v>134</v>
      </c>
      <c r="B16" s="12">
        <v>378.3</v>
      </c>
    </row>
    <row r="17" spans="1:2" ht="14.25">
      <c r="A17" s="9" t="s">
        <v>141</v>
      </c>
      <c r="B17" s="12">
        <v>21.9</v>
      </c>
    </row>
    <row r="18" spans="1:2" ht="14.25">
      <c r="A18" s="25" t="s">
        <v>134</v>
      </c>
      <c r="B18" s="12">
        <v>23.9</v>
      </c>
    </row>
    <row r="19" spans="1:2" ht="14.25">
      <c r="A19" s="9" t="s">
        <v>142</v>
      </c>
      <c r="B19" s="12">
        <v>63.6</v>
      </c>
    </row>
    <row r="20" spans="1:2" ht="14.25">
      <c r="A20" s="288" t="s">
        <v>143</v>
      </c>
      <c r="B20" s="64">
        <v>66.4</v>
      </c>
    </row>
    <row r="21" ht="14.25">
      <c r="B21" s="12"/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C21"/>
  <sheetViews>
    <sheetView zoomScaleSheetLayoutView="100" workbookViewId="0" topLeftCell="A1">
      <selection activeCell="D17" sqref="D17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6" width="7.875" style="1" customWidth="1"/>
    <col min="7" max="7" width="5.375" style="1" customWidth="1"/>
    <col min="8" max="8" width="0.2421875" style="1" customWidth="1"/>
    <col min="9" max="16384" width="7.875" style="1" customWidth="1"/>
  </cols>
  <sheetData>
    <row r="1" spans="1:3" ht="15.75" customHeight="1">
      <c r="A1" s="435" t="s">
        <v>144</v>
      </c>
      <c r="B1" s="435"/>
      <c r="C1" s="436"/>
    </row>
    <row r="2" spans="1:3" ht="32.25" customHeight="1">
      <c r="A2" s="65"/>
      <c r="B2" s="361" t="s">
        <v>614</v>
      </c>
      <c r="C2" s="66" t="s">
        <v>145</v>
      </c>
    </row>
    <row r="3" spans="1:3" ht="14.25">
      <c r="A3" s="38" t="s">
        <v>146</v>
      </c>
      <c r="B3" s="32">
        <v>270.2699</v>
      </c>
      <c r="C3" s="30">
        <v>13.2</v>
      </c>
    </row>
    <row r="4" spans="1:3" ht="15" customHeight="1">
      <c r="A4" s="67" t="s">
        <v>526</v>
      </c>
      <c r="B4" s="33">
        <v>244.93977210000003</v>
      </c>
      <c r="C4" s="10">
        <v>13.8</v>
      </c>
    </row>
    <row r="5" spans="1:3" ht="15" customHeight="1">
      <c r="A5" s="67" t="s">
        <v>527</v>
      </c>
      <c r="B5" s="33">
        <v>25.3302279</v>
      </c>
      <c r="C5" s="10">
        <v>7.9</v>
      </c>
    </row>
    <row r="6" spans="1:3" ht="15" customHeight="1">
      <c r="A6" s="67" t="s">
        <v>528</v>
      </c>
      <c r="B6" s="33">
        <v>108.7432</v>
      </c>
      <c r="C6" s="10">
        <v>30.8</v>
      </c>
    </row>
    <row r="7" spans="1:3" ht="15" customHeight="1">
      <c r="A7" s="67" t="s">
        <v>529</v>
      </c>
      <c r="B7" s="33">
        <v>101.7845</v>
      </c>
      <c r="C7" s="10">
        <v>35.9</v>
      </c>
    </row>
    <row r="8" spans="1:3" ht="15" customHeight="1">
      <c r="A8" s="67" t="s">
        <v>530</v>
      </c>
      <c r="B8" s="33">
        <v>6.9587</v>
      </c>
      <c r="C8" s="10">
        <v>-15.4</v>
      </c>
    </row>
    <row r="9" spans="1:3" ht="15" customHeight="1">
      <c r="A9" s="67" t="s">
        <v>531</v>
      </c>
      <c r="B9" s="33">
        <v>136.05951000000002</v>
      </c>
      <c r="C9" s="10">
        <v>2.9</v>
      </c>
    </row>
    <row r="10" spans="1:3" ht="15" customHeight="1">
      <c r="A10" s="67" t="s">
        <v>532</v>
      </c>
      <c r="B10" s="33">
        <v>47.77941</v>
      </c>
      <c r="C10" s="10">
        <v>54.7</v>
      </c>
    </row>
    <row r="11" spans="1:3" ht="15" customHeight="1">
      <c r="A11" s="67" t="s">
        <v>530</v>
      </c>
      <c r="B11" s="33">
        <v>88.2801</v>
      </c>
      <c r="C11" s="10">
        <v>-12.9</v>
      </c>
    </row>
    <row r="12" spans="1:3" ht="15" customHeight="1">
      <c r="A12" s="67" t="s">
        <v>533</v>
      </c>
      <c r="B12" s="33">
        <v>1.87335</v>
      </c>
      <c r="C12" s="10">
        <v>15.2</v>
      </c>
    </row>
    <row r="13" spans="1:3" ht="15" customHeight="1">
      <c r="A13" s="67" t="s">
        <v>532</v>
      </c>
      <c r="B13" s="33">
        <v>0.62325</v>
      </c>
      <c r="C13" s="10">
        <v>8.2</v>
      </c>
    </row>
    <row r="14" spans="1:3" ht="15" customHeight="1">
      <c r="A14" s="67" t="s">
        <v>530</v>
      </c>
      <c r="B14" s="33">
        <v>1.2501</v>
      </c>
      <c r="C14" s="10">
        <v>19</v>
      </c>
    </row>
    <row r="15" spans="1:3" ht="15" customHeight="1">
      <c r="A15" s="67" t="s">
        <v>534</v>
      </c>
      <c r="B15" s="33">
        <v>23.59383</v>
      </c>
      <c r="C15" s="10">
        <v>8.4</v>
      </c>
    </row>
    <row r="16" spans="1:3" ht="15" customHeight="1">
      <c r="A16" s="67" t="s">
        <v>532</v>
      </c>
      <c r="B16" s="33">
        <v>1.11933</v>
      </c>
      <c r="C16" s="10">
        <v>8.7</v>
      </c>
    </row>
    <row r="17" spans="1:3" ht="15" customHeight="1">
      <c r="A17" s="67" t="s">
        <v>530</v>
      </c>
      <c r="B17" s="33">
        <v>22.4745</v>
      </c>
      <c r="C17" s="10">
        <v>8.4</v>
      </c>
    </row>
    <row r="18" spans="1:3" ht="14.25">
      <c r="A18" s="16" t="s">
        <v>147</v>
      </c>
      <c r="B18" s="14"/>
      <c r="C18" s="10"/>
    </row>
    <row r="19" spans="1:3" ht="14.25">
      <c r="A19" s="9" t="s">
        <v>336</v>
      </c>
      <c r="B19" s="11">
        <v>13027</v>
      </c>
      <c r="C19" s="10">
        <v>26.721789883268478</v>
      </c>
    </row>
    <row r="20" spans="1:3" ht="14.25">
      <c r="A20" s="17" t="s">
        <v>335</v>
      </c>
      <c r="B20" s="68">
        <v>3857</v>
      </c>
      <c r="C20" s="28">
        <v>14</v>
      </c>
    </row>
    <row r="21" spans="1:3" ht="14.25">
      <c r="A21" s="437"/>
      <c r="B21" s="437"/>
      <c r="C21" s="437"/>
    </row>
  </sheetData>
  <sheetProtection/>
  <mergeCells count="2">
    <mergeCell ref="A1:C1"/>
    <mergeCell ref="A21:C2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HL26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23.50390625" style="0" customWidth="1"/>
    <col min="2" max="220" width="7.875" style="1" customWidth="1"/>
  </cols>
  <sheetData>
    <row r="1" ht="14.25">
      <c r="A1" s="16" t="s">
        <v>148</v>
      </c>
    </row>
    <row r="2" spans="1:3" ht="24" customHeight="1">
      <c r="A2" s="65" t="s">
        <v>456</v>
      </c>
      <c r="B2" s="362" t="s">
        <v>615</v>
      </c>
      <c r="C2" s="71" t="s">
        <v>149</v>
      </c>
    </row>
    <row r="3" spans="1:3" ht="14.25">
      <c r="A3" s="222" t="s">
        <v>420</v>
      </c>
      <c r="B3" s="220">
        <v>65.363</v>
      </c>
      <c r="C3" s="165">
        <v>20.531005436185666</v>
      </c>
    </row>
    <row r="4" spans="1:3" ht="14.25">
      <c r="A4" s="222" t="s">
        <v>421</v>
      </c>
      <c r="B4" s="220">
        <v>45.0208</v>
      </c>
      <c r="C4" s="165">
        <v>20.5</v>
      </c>
    </row>
    <row r="5" spans="1:3" ht="14.25">
      <c r="A5" s="222" t="s">
        <v>422</v>
      </c>
      <c r="B5" s="220">
        <v>31.9921</v>
      </c>
      <c r="C5" s="221">
        <v>27.260829786387685</v>
      </c>
    </row>
    <row r="6" spans="1:3" ht="14.25">
      <c r="A6" s="223" t="s">
        <v>429</v>
      </c>
      <c r="B6" s="220">
        <v>13.3349</v>
      </c>
      <c r="C6" s="165">
        <v>18.039302469682216</v>
      </c>
    </row>
    <row r="7" spans="1:3" ht="14.25">
      <c r="A7" s="223" t="s">
        <v>623</v>
      </c>
      <c r="B7" s="220">
        <v>2.7726</v>
      </c>
      <c r="C7" s="165">
        <v>51.144788486698644</v>
      </c>
    </row>
    <row r="8" spans="1:3" ht="13.5" customHeight="1">
      <c r="A8" s="223" t="s">
        <v>430</v>
      </c>
      <c r="B8" s="220">
        <v>1.0815</v>
      </c>
      <c r="C8" s="165">
        <v>24.096385542168676</v>
      </c>
    </row>
    <row r="9" spans="1:3" ht="13.5" customHeight="1">
      <c r="A9" s="223" t="s">
        <v>431</v>
      </c>
      <c r="B9" s="220">
        <v>0.1656</v>
      </c>
      <c r="C9" s="165">
        <v>4.0201005025125625</v>
      </c>
    </row>
    <row r="10" spans="1:220" ht="14.25">
      <c r="A10" s="223" t="s">
        <v>432</v>
      </c>
      <c r="B10" s="220">
        <v>1.8345</v>
      </c>
      <c r="C10" s="165">
        <v>19.177548236211265</v>
      </c>
      <c r="HD10"/>
      <c r="HE10"/>
      <c r="HF10"/>
      <c r="HG10"/>
      <c r="HH10"/>
      <c r="HI10"/>
      <c r="HJ10"/>
      <c r="HK10"/>
      <c r="HL10"/>
    </row>
    <row r="11" spans="1:220" ht="14.25">
      <c r="A11" s="223" t="s">
        <v>624</v>
      </c>
      <c r="B11" s="220">
        <v>1.4967</v>
      </c>
      <c r="C11" s="165">
        <v>47.2839992127534</v>
      </c>
      <c r="HD11"/>
      <c r="HE11"/>
      <c r="HF11"/>
      <c r="HG11"/>
      <c r="HH11"/>
      <c r="HI11"/>
      <c r="HJ11"/>
      <c r="HK11"/>
      <c r="HL11"/>
    </row>
    <row r="12" spans="1:220" ht="14.25">
      <c r="A12" s="223" t="s">
        <v>433</v>
      </c>
      <c r="B12" s="220">
        <v>0.5396</v>
      </c>
      <c r="C12" s="165">
        <v>44.23950815290029</v>
      </c>
      <c r="HD12"/>
      <c r="HE12"/>
      <c r="HF12"/>
      <c r="HG12"/>
      <c r="HH12"/>
      <c r="HI12"/>
      <c r="HJ12"/>
      <c r="HK12"/>
      <c r="HL12"/>
    </row>
    <row r="13" spans="1:3" ht="14.25">
      <c r="A13" s="223" t="s">
        <v>434</v>
      </c>
      <c r="B13" s="220">
        <v>1.9646</v>
      </c>
      <c r="C13" s="165">
        <v>1.5874657427995245</v>
      </c>
    </row>
    <row r="14" spans="1:3" ht="14.25">
      <c r="A14" s="223" t="s">
        <v>622</v>
      </c>
      <c r="B14" s="220">
        <v>2.7747</v>
      </c>
      <c r="C14" s="165">
        <v>65.93110871905274</v>
      </c>
    </row>
    <row r="15" spans="1:3" ht="14.25">
      <c r="A15" s="223" t="s">
        <v>435</v>
      </c>
      <c r="B15" s="220">
        <v>0.2306</v>
      </c>
      <c r="C15" s="165">
        <v>20.98635886673662</v>
      </c>
    </row>
    <row r="16" spans="1:3" ht="14.25">
      <c r="A16" s="223" t="s">
        <v>620</v>
      </c>
      <c r="B16" s="220">
        <v>0.1594</v>
      </c>
      <c r="C16" s="328" t="s">
        <v>598</v>
      </c>
    </row>
    <row r="17" spans="1:3" ht="14.25">
      <c r="A17" s="223" t="s">
        <v>436</v>
      </c>
      <c r="B17" s="220">
        <v>0.6445</v>
      </c>
      <c r="C17" s="165">
        <v>-57.39124685971176</v>
      </c>
    </row>
    <row r="18" spans="1:3" ht="14.25">
      <c r="A18" s="223" t="s">
        <v>621</v>
      </c>
      <c r="B18" s="220">
        <v>4.9929</v>
      </c>
      <c r="C18" s="165">
        <v>82.35573411249086</v>
      </c>
    </row>
    <row r="19" spans="1:3" ht="14.25">
      <c r="A19" s="223" t="s">
        <v>423</v>
      </c>
      <c r="B19" s="220">
        <v>13.0287</v>
      </c>
      <c r="C19" s="165">
        <v>3.1502359312157586</v>
      </c>
    </row>
    <row r="20" spans="1:3" ht="14.25">
      <c r="A20" s="223" t="s">
        <v>424</v>
      </c>
      <c r="B20" s="220">
        <v>2.3241</v>
      </c>
      <c r="C20" s="165">
        <v>48.012991975544516</v>
      </c>
    </row>
    <row r="21" spans="1:3" ht="14.25">
      <c r="A21" s="223" t="s">
        <v>425</v>
      </c>
      <c r="B21" s="220">
        <v>6.2418</v>
      </c>
      <c r="C21" s="165">
        <v>-12.03032950925952</v>
      </c>
    </row>
    <row r="22" spans="1:3" ht="14.25">
      <c r="A22" s="223" t="s">
        <v>426</v>
      </c>
      <c r="B22" s="220">
        <v>0.3063</v>
      </c>
      <c r="C22" s="165">
        <v>-46.65621734587252</v>
      </c>
    </row>
    <row r="23" spans="1:3" ht="14.25">
      <c r="A23" s="223" t="s">
        <v>427</v>
      </c>
      <c r="B23" s="220">
        <v>0</v>
      </c>
      <c r="C23" s="165">
        <v>-100</v>
      </c>
    </row>
    <row r="24" spans="1:3" ht="14.25">
      <c r="A24" s="223" t="s">
        <v>457</v>
      </c>
      <c r="B24" s="220">
        <v>0.5085</v>
      </c>
      <c r="C24" s="165">
        <v>-26.655127650367806</v>
      </c>
    </row>
    <row r="25" spans="1:3" ht="14.25">
      <c r="A25" s="223" t="s">
        <v>458</v>
      </c>
      <c r="B25" s="220">
        <v>0.8327</v>
      </c>
      <c r="C25" s="165">
        <v>2363.609467455621</v>
      </c>
    </row>
    <row r="26" spans="1:3" ht="14.25">
      <c r="A26" s="224" t="s">
        <v>428</v>
      </c>
      <c r="B26" s="225">
        <v>2.8141</v>
      </c>
      <c r="C26" s="64">
        <v>23.247054701528487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HL20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19.75390625" style="0" customWidth="1"/>
    <col min="2" max="220" width="7.875" style="177" customWidth="1"/>
  </cols>
  <sheetData>
    <row r="1" ht="14.25">
      <c r="A1" s="16" t="s">
        <v>439</v>
      </c>
    </row>
    <row r="2" spans="1:3" ht="24" customHeight="1">
      <c r="A2" s="65" t="s">
        <v>455</v>
      </c>
      <c r="B2" s="362" t="s">
        <v>615</v>
      </c>
      <c r="C2" s="71" t="s">
        <v>52</v>
      </c>
    </row>
    <row r="3" spans="1:3" ht="14.25">
      <c r="A3" s="226" t="s">
        <v>437</v>
      </c>
      <c r="B3" s="220">
        <v>88.9574</v>
      </c>
      <c r="C3" s="136">
        <v>10.89235049788331</v>
      </c>
    </row>
    <row r="4" spans="1:3" ht="14.25">
      <c r="A4" s="223" t="s">
        <v>438</v>
      </c>
      <c r="B4" s="220">
        <v>8.4387</v>
      </c>
      <c r="C4" s="165">
        <v>3.2749568601534675</v>
      </c>
    </row>
    <row r="5" spans="1:3" ht="14.25">
      <c r="A5" s="223" t="s">
        <v>440</v>
      </c>
      <c r="B5" s="220">
        <v>2.4176</v>
      </c>
      <c r="C5" s="165">
        <v>16.041086685226073</v>
      </c>
    </row>
    <row r="6" spans="1:3" ht="14.25">
      <c r="A6" s="223" t="s">
        <v>441</v>
      </c>
      <c r="B6" s="220">
        <v>12.6969</v>
      </c>
      <c r="C6" s="165">
        <v>24.065858901700217</v>
      </c>
    </row>
    <row r="7" spans="1:3" ht="14.25">
      <c r="A7" s="223" t="s">
        <v>442</v>
      </c>
      <c r="B7" s="220">
        <v>3.9172</v>
      </c>
      <c r="C7" s="165">
        <v>4.844494406081045</v>
      </c>
    </row>
    <row r="8" spans="1:3" ht="13.5" customHeight="1">
      <c r="A8" s="223" t="s">
        <v>443</v>
      </c>
      <c r="B8" s="220">
        <v>0.5752</v>
      </c>
      <c r="C8" s="165">
        <v>19.858303813294437</v>
      </c>
    </row>
    <row r="9" spans="1:3" ht="13.5" customHeight="1">
      <c r="A9" s="223" t="s">
        <v>444</v>
      </c>
      <c r="B9" s="220">
        <v>12.3989</v>
      </c>
      <c r="C9" s="165">
        <v>-19.343108428091902</v>
      </c>
    </row>
    <row r="10" spans="1:220" ht="14.25">
      <c r="A10" s="223" t="s">
        <v>445</v>
      </c>
      <c r="B10" s="220">
        <v>6.8884</v>
      </c>
      <c r="C10" s="165">
        <v>-27.23393017482702</v>
      </c>
      <c r="HD10"/>
      <c r="HE10"/>
      <c r="HF10"/>
      <c r="HG10"/>
      <c r="HH10"/>
      <c r="HI10"/>
      <c r="HJ10"/>
      <c r="HK10"/>
      <c r="HL10"/>
    </row>
    <row r="11" spans="1:220" ht="14.25">
      <c r="A11" s="223" t="s">
        <v>446</v>
      </c>
      <c r="B11" s="220">
        <v>1.8665</v>
      </c>
      <c r="C11" s="165">
        <v>241.53705397987193</v>
      </c>
      <c r="HD11"/>
      <c r="HE11"/>
      <c r="HF11"/>
      <c r="HG11"/>
      <c r="HH11"/>
      <c r="HI11"/>
      <c r="HJ11"/>
      <c r="HK11"/>
      <c r="HL11"/>
    </row>
    <row r="12" spans="1:220" ht="14.25">
      <c r="A12" s="223" t="s">
        <v>447</v>
      </c>
      <c r="B12" s="220">
        <v>22.9784</v>
      </c>
      <c r="C12" s="165">
        <v>48.40955622582041</v>
      </c>
      <c r="HD12"/>
      <c r="HE12"/>
      <c r="HF12"/>
      <c r="HG12"/>
      <c r="HH12"/>
      <c r="HI12"/>
      <c r="HJ12"/>
      <c r="HK12"/>
      <c r="HL12"/>
    </row>
    <row r="13" spans="1:3" ht="14.25">
      <c r="A13" s="223" t="s">
        <v>448</v>
      </c>
      <c r="B13" s="220">
        <v>5.6557</v>
      </c>
      <c r="C13" s="165">
        <v>55.69289214336839</v>
      </c>
    </row>
    <row r="14" spans="1:3" ht="14.25">
      <c r="A14" s="223" t="s">
        <v>449</v>
      </c>
      <c r="B14" s="220">
        <v>2.3646</v>
      </c>
      <c r="C14" s="165">
        <v>46.66914774841831</v>
      </c>
    </row>
    <row r="15" spans="1:3" ht="14.25">
      <c r="A15" s="223" t="s">
        <v>450</v>
      </c>
      <c r="B15" s="220">
        <v>0.1295</v>
      </c>
      <c r="C15" s="165">
        <v>14.601769911504425</v>
      </c>
    </row>
    <row r="16" spans="1:3" ht="14.25">
      <c r="A16" s="223" t="s">
        <v>451</v>
      </c>
      <c r="B16" s="220">
        <v>0.6042</v>
      </c>
      <c r="C16" s="165">
        <v>-8.92372625866747</v>
      </c>
    </row>
    <row r="17" spans="1:3" ht="14.25">
      <c r="A17" s="223" t="s">
        <v>452</v>
      </c>
      <c r="B17" s="220">
        <v>3.3575</v>
      </c>
      <c r="C17" s="165">
        <v>-32.34938545234737</v>
      </c>
    </row>
    <row r="18" spans="1:3" ht="14.25">
      <c r="A18" s="223" t="s">
        <v>453</v>
      </c>
      <c r="B18" s="220">
        <v>0.0519</v>
      </c>
      <c r="C18" s="165">
        <v>-34.13705583756345</v>
      </c>
    </row>
    <row r="19" spans="1:3" ht="14.25">
      <c r="A19" s="223" t="s">
        <v>454</v>
      </c>
      <c r="B19" s="220">
        <v>2.3516</v>
      </c>
      <c r="C19" s="165">
        <v>8.951074870274276</v>
      </c>
    </row>
    <row r="20" spans="1:3" ht="14.25">
      <c r="A20" s="224" t="s">
        <v>505</v>
      </c>
      <c r="B20" s="225">
        <v>0.2332</v>
      </c>
      <c r="C20" s="64">
        <v>-68.58413040549644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HR25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177" customWidth="1"/>
  </cols>
  <sheetData>
    <row r="1" spans="1:2" ht="21.75" customHeight="1">
      <c r="A1" s="16" t="s">
        <v>517</v>
      </c>
      <c r="B1" s="16"/>
    </row>
    <row r="2" spans="1:3" ht="27.75" customHeight="1">
      <c r="A2" s="256" t="s">
        <v>506</v>
      </c>
      <c r="B2" s="362" t="s">
        <v>601</v>
      </c>
      <c r="C2" s="71" t="s">
        <v>52</v>
      </c>
    </row>
    <row r="3" spans="1:226" ht="14.25">
      <c r="A3" s="38" t="s">
        <v>245</v>
      </c>
      <c r="B3" s="257">
        <v>530747</v>
      </c>
      <c r="C3" s="12">
        <v>26.349380926194403</v>
      </c>
      <c r="HN3"/>
      <c r="HO3"/>
      <c r="HP3"/>
      <c r="HQ3"/>
      <c r="HR3"/>
    </row>
    <row r="4" spans="1:226" ht="14.25">
      <c r="A4" s="4" t="s">
        <v>507</v>
      </c>
      <c r="B4" s="258">
        <v>36299</v>
      </c>
      <c r="C4" s="12">
        <v>-22.278605686879068</v>
      </c>
      <c r="HN4"/>
      <c r="HO4"/>
      <c r="HP4"/>
      <c r="HQ4"/>
      <c r="HR4"/>
    </row>
    <row r="5" spans="1:226" ht="14.25">
      <c r="A5" s="4" t="s">
        <v>508</v>
      </c>
      <c r="B5" s="258">
        <v>1656</v>
      </c>
      <c r="C5" s="12">
        <v>-38.438661710037174</v>
      </c>
      <c r="HN5"/>
      <c r="HO5"/>
      <c r="HP5"/>
      <c r="HQ5"/>
      <c r="HR5"/>
    </row>
    <row r="6" spans="1:226" ht="14.25">
      <c r="A6" s="4" t="s">
        <v>509</v>
      </c>
      <c r="B6" s="258">
        <v>336378</v>
      </c>
      <c r="C6" s="12">
        <v>41.67996933716899</v>
      </c>
      <c r="HN6"/>
      <c r="HO6"/>
      <c r="HP6"/>
      <c r="HQ6"/>
      <c r="HR6"/>
    </row>
    <row r="7" spans="1:226" ht="14.25">
      <c r="A7" s="4" t="s">
        <v>510</v>
      </c>
      <c r="B7" s="258">
        <v>109456</v>
      </c>
      <c r="C7" s="12">
        <v>10.696912387868</v>
      </c>
      <c r="HN7"/>
      <c r="HO7"/>
      <c r="HP7"/>
      <c r="HQ7"/>
      <c r="HR7"/>
    </row>
    <row r="8" spans="1:226" ht="14.25">
      <c r="A8" s="4" t="s">
        <v>511</v>
      </c>
      <c r="B8" s="258">
        <v>26763</v>
      </c>
      <c r="C8" s="12">
        <v>53.78383037407344</v>
      </c>
      <c r="HN8"/>
      <c r="HO8"/>
      <c r="HP8"/>
      <c r="HQ8"/>
      <c r="HR8"/>
    </row>
    <row r="9" spans="1:226" ht="14.25">
      <c r="A9" s="4" t="s">
        <v>512</v>
      </c>
      <c r="B9" s="258">
        <v>20195</v>
      </c>
      <c r="C9" s="12">
        <v>19.032182011080987</v>
      </c>
      <c r="HN9"/>
      <c r="HO9"/>
      <c r="HP9"/>
      <c r="HQ9"/>
      <c r="HR9"/>
    </row>
    <row r="10" spans="1:226" ht="14.25">
      <c r="A10" s="4" t="s">
        <v>513</v>
      </c>
      <c r="B10" s="258">
        <v>209</v>
      </c>
      <c r="C10" s="12">
        <v>40.26845637583892</v>
      </c>
      <c r="HN10"/>
      <c r="HO10"/>
      <c r="HP10"/>
      <c r="HQ10"/>
      <c r="HR10"/>
    </row>
    <row r="11" spans="1:226" ht="14.25">
      <c r="A11" s="4" t="s">
        <v>514</v>
      </c>
      <c r="B11" s="258">
        <v>231236</v>
      </c>
      <c r="C11" s="12">
        <v>18.180145555646416</v>
      </c>
      <c r="HN11"/>
      <c r="HO11"/>
      <c r="HP11"/>
      <c r="HQ11"/>
      <c r="HR11"/>
    </row>
    <row r="12" spans="1:226" ht="14.25">
      <c r="A12" s="4" t="s">
        <v>515</v>
      </c>
      <c r="B12" s="259">
        <v>167780</v>
      </c>
      <c r="C12" s="12">
        <v>11.761688748559521</v>
      </c>
      <c r="HN12"/>
      <c r="HO12"/>
      <c r="HP12"/>
      <c r="HQ12"/>
      <c r="HR12"/>
    </row>
    <row r="13" spans="1:3" ht="14.25">
      <c r="A13" s="17" t="s">
        <v>516</v>
      </c>
      <c r="B13" s="260">
        <v>299302</v>
      </c>
      <c r="C13" s="64">
        <v>33.46800445930881</v>
      </c>
    </row>
    <row r="14" spans="1:2" ht="14.25">
      <c r="A14" s="16"/>
      <c r="B14" s="261"/>
    </row>
    <row r="15" spans="1:226" ht="14.25">
      <c r="A15" s="16"/>
      <c r="B15" s="177"/>
      <c r="HR15"/>
    </row>
    <row r="16" spans="1:2" ht="14.25">
      <c r="A16" s="4"/>
      <c r="B16" s="262"/>
    </row>
    <row r="17" spans="1:2" ht="14.25">
      <c r="A17" s="4"/>
      <c r="B17" s="262"/>
    </row>
    <row r="18" spans="1:2" ht="14.25">
      <c r="A18" s="4"/>
      <c r="B18" s="262"/>
    </row>
    <row r="19" spans="1:2" ht="14.25">
      <c r="A19" s="4"/>
      <c r="B19" s="262"/>
    </row>
    <row r="20" spans="1:2" ht="14.25">
      <c r="A20" s="4"/>
      <c r="B20" s="262"/>
    </row>
    <row r="21" spans="1:2" ht="14.25">
      <c r="A21" s="4"/>
      <c r="B21" s="262"/>
    </row>
    <row r="22" spans="1:2" ht="14.25">
      <c r="A22" s="4"/>
      <c r="B22" s="263"/>
    </row>
    <row r="23" spans="1:2" ht="14.25">
      <c r="A23" s="4"/>
      <c r="B23" s="262"/>
    </row>
    <row r="24" spans="1:2" ht="14.25">
      <c r="A24" s="4"/>
      <c r="B24" s="264"/>
    </row>
    <row r="25" spans="1:2" ht="14.25">
      <c r="A25" s="4"/>
      <c r="B25" s="262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C25"/>
  <sheetViews>
    <sheetView zoomScalePageLayoutView="0" workbookViewId="0" topLeftCell="A1">
      <selection activeCell="B28" sqref="B28"/>
    </sheetView>
  </sheetViews>
  <sheetFormatPr defaultColWidth="7.875" defaultRowHeight="14.25"/>
  <cols>
    <col min="1" max="1" width="40.875" style="0" customWidth="1"/>
    <col min="2" max="16384" width="7.875" style="177" customWidth="1"/>
  </cols>
  <sheetData>
    <row r="1" ht="20.25" customHeight="1">
      <c r="A1" s="3" t="s">
        <v>4</v>
      </c>
    </row>
    <row r="2" spans="1:2" ht="14.25">
      <c r="A2" s="4" t="s">
        <v>5</v>
      </c>
      <c r="B2" s="4"/>
    </row>
    <row r="3" spans="1:2" ht="14.25">
      <c r="A3" s="4" t="s">
        <v>548</v>
      </c>
      <c r="B3" s="4"/>
    </row>
    <row r="4" spans="1:2" ht="14.25">
      <c r="A4" s="290" t="s">
        <v>547</v>
      </c>
      <c r="B4" s="4"/>
    </row>
    <row r="5" spans="1:2" ht="14.25">
      <c r="A5" s="4" t="s">
        <v>6</v>
      </c>
      <c r="B5" s="4"/>
    </row>
    <row r="6" spans="1:2" ht="14.25">
      <c r="A6" s="290" t="s">
        <v>521</v>
      </c>
      <c r="B6" s="4"/>
    </row>
    <row r="7" spans="1:2" ht="15" customHeight="1">
      <c r="A7" s="4" t="s">
        <v>7</v>
      </c>
      <c r="B7" s="4"/>
    </row>
    <row r="8" spans="1:2" ht="15" customHeight="1">
      <c r="A8" s="4" t="s">
        <v>8</v>
      </c>
      <c r="B8" s="4"/>
    </row>
    <row r="9" spans="1:2" ht="15" customHeight="1">
      <c r="A9" s="290" t="s">
        <v>523</v>
      </c>
      <c r="B9" s="4"/>
    </row>
    <row r="10" spans="1:2" ht="15" customHeight="1">
      <c r="A10" s="290" t="s">
        <v>546</v>
      </c>
      <c r="B10" s="4"/>
    </row>
    <row r="11" spans="1:2" ht="15" customHeight="1">
      <c r="A11" s="4" t="s">
        <v>9</v>
      </c>
      <c r="B11" s="4"/>
    </row>
    <row r="12" spans="1:2" ht="14.25">
      <c r="A12" s="4" t="s">
        <v>10</v>
      </c>
      <c r="B12" s="4"/>
    </row>
    <row r="13" spans="1:2" ht="14.25">
      <c r="A13" s="4" t="s">
        <v>11</v>
      </c>
      <c r="B13" s="4"/>
    </row>
    <row r="14" spans="1:2" ht="14.25">
      <c r="A14" s="4" t="s">
        <v>12</v>
      </c>
      <c r="B14" s="4"/>
    </row>
    <row r="15" spans="1:2" ht="14.25">
      <c r="A15" s="4" t="s">
        <v>13</v>
      </c>
      <c r="B15" s="4"/>
    </row>
    <row r="16" spans="1:3" ht="14.25">
      <c r="A16" s="4" t="s">
        <v>14</v>
      </c>
      <c r="B16" s="5"/>
      <c r="C16" s="5"/>
    </row>
    <row r="17" spans="1:2" ht="14.25">
      <c r="A17" s="4" t="s">
        <v>15</v>
      </c>
      <c r="B17" s="4"/>
    </row>
    <row r="18" spans="1:2" ht="14.25">
      <c r="A18" s="4" t="s">
        <v>16</v>
      </c>
      <c r="B18" s="4"/>
    </row>
    <row r="19" spans="1:2" ht="14.25">
      <c r="A19" s="4" t="s">
        <v>389</v>
      </c>
      <c r="B19" s="4"/>
    </row>
    <row r="20" spans="1:2" ht="14.25">
      <c r="A20" s="5" t="s">
        <v>419</v>
      </c>
      <c r="B20" s="4"/>
    </row>
    <row r="21" spans="1:2" ht="14.25">
      <c r="A21" s="4" t="s">
        <v>17</v>
      </c>
      <c r="B21" s="4"/>
    </row>
    <row r="22" spans="1:2" ht="14.25">
      <c r="A22" s="4" t="s">
        <v>18</v>
      </c>
      <c r="B22" s="4"/>
    </row>
    <row r="23" spans="1:2" ht="14.25">
      <c r="A23" s="350" t="s">
        <v>599</v>
      </c>
      <c r="B23" s="4"/>
    </row>
    <row r="24" ht="14.25">
      <c r="A24" s="4" t="s">
        <v>19</v>
      </c>
    </row>
    <row r="25" ht="14.25">
      <c r="A25" s="4" t="s">
        <v>20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HU30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1" customWidth="1"/>
  </cols>
  <sheetData>
    <row r="1" spans="1:3" ht="14.25">
      <c r="A1" s="438" t="s">
        <v>150</v>
      </c>
      <c r="B1" s="438"/>
      <c r="C1" s="438"/>
    </row>
    <row r="2" spans="1:3" ht="24">
      <c r="A2" s="72" t="s">
        <v>151</v>
      </c>
      <c r="B2" s="72" t="s">
        <v>152</v>
      </c>
      <c r="C2" s="72" t="s">
        <v>153</v>
      </c>
    </row>
    <row r="3" spans="1:3" ht="14.25">
      <c r="A3" s="38" t="s">
        <v>154</v>
      </c>
      <c r="B3" s="32">
        <v>734.7294083402</v>
      </c>
      <c r="C3" s="32">
        <v>78.4697185335</v>
      </c>
    </row>
    <row r="4" spans="1:3" ht="14.25">
      <c r="A4" s="4" t="s">
        <v>155</v>
      </c>
      <c r="B4" s="33">
        <v>395.1269291675</v>
      </c>
      <c r="C4" s="33">
        <v>24.4082761247</v>
      </c>
    </row>
    <row r="5" spans="1:3" ht="14.25">
      <c r="A5" s="4" t="s">
        <v>156</v>
      </c>
      <c r="B5" s="33">
        <v>147.86732747599999</v>
      </c>
      <c r="C5" s="33">
        <v>11.319611721500001</v>
      </c>
    </row>
    <row r="6" spans="1:3" ht="14.25">
      <c r="A6" s="4" t="s">
        <v>157</v>
      </c>
      <c r="B6" s="33">
        <v>191.6259898445</v>
      </c>
      <c r="C6" s="33">
        <v>42.730319392300004</v>
      </c>
    </row>
    <row r="7" spans="1:3" ht="14.25">
      <c r="A7" s="4" t="s">
        <v>158</v>
      </c>
      <c r="B7" s="33">
        <v>0.0169144417</v>
      </c>
      <c r="C7" s="33">
        <v>-0.0018277421</v>
      </c>
    </row>
    <row r="8" spans="1:3" ht="14.25">
      <c r="A8" s="16" t="s">
        <v>159</v>
      </c>
      <c r="B8" s="33">
        <v>501.1884991985</v>
      </c>
      <c r="C8" s="33">
        <v>47.9182067653</v>
      </c>
    </row>
    <row r="9" spans="1:3" ht="14.25">
      <c r="A9" s="4" t="s">
        <v>160</v>
      </c>
      <c r="B9" s="33">
        <v>214.5515427051</v>
      </c>
      <c r="C9" s="33">
        <v>45.5070531668</v>
      </c>
    </row>
    <row r="10" spans="1:3" ht="14.25">
      <c r="A10" s="4" t="s">
        <v>161</v>
      </c>
      <c r="B10" s="33">
        <v>26.492600659300003</v>
      </c>
      <c r="C10" s="33">
        <v>0.6149033524</v>
      </c>
    </row>
    <row r="11" spans="1:3" ht="14.25">
      <c r="A11" s="4" t="s">
        <v>162</v>
      </c>
      <c r="B11" s="33">
        <v>188.0589420458</v>
      </c>
      <c r="C11" s="33">
        <v>44.8921498144</v>
      </c>
    </row>
    <row r="12" spans="1:3" ht="14.25">
      <c r="A12" s="4" t="s">
        <v>163</v>
      </c>
      <c r="B12" s="33">
        <v>286.59979261909996</v>
      </c>
      <c r="C12" s="33">
        <v>2.3887528069</v>
      </c>
    </row>
    <row r="13" spans="1:3" ht="14.25">
      <c r="A13" s="4" t="s">
        <v>161</v>
      </c>
      <c r="B13" s="33">
        <v>94.16169621259999</v>
      </c>
      <c r="C13" s="33">
        <v>-2.9200557227</v>
      </c>
    </row>
    <row r="14" spans="1:3" ht="14.25">
      <c r="A14" s="4" t="s">
        <v>162</v>
      </c>
      <c r="B14" s="33">
        <v>163.4810297537</v>
      </c>
      <c r="C14" s="33">
        <v>5.6382059253</v>
      </c>
    </row>
    <row r="15" spans="1:3" ht="14.25">
      <c r="A15" s="17" t="s">
        <v>164</v>
      </c>
      <c r="B15" s="37">
        <v>28.527273628</v>
      </c>
      <c r="C15" s="37">
        <v>-0.33249739570000003</v>
      </c>
    </row>
    <row r="16" spans="227:229" ht="14.25">
      <c r="HS16"/>
      <c r="HT16"/>
      <c r="HU16"/>
    </row>
    <row r="17" spans="4:229" ht="18" customHeight="1">
      <c r="D17" s="156"/>
      <c r="HM17"/>
      <c r="HN17"/>
      <c r="HO17"/>
      <c r="HP17"/>
      <c r="HQ17"/>
      <c r="HR17"/>
      <c r="HS17"/>
      <c r="HT17"/>
      <c r="HU17"/>
    </row>
    <row r="18" spans="4:229" ht="18" customHeight="1">
      <c r="D18" s="33"/>
      <c r="HM18"/>
      <c r="HN18"/>
      <c r="HO18"/>
      <c r="HP18"/>
      <c r="HQ18"/>
      <c r="HR18"/>
      <c r="HS18"/>
      <c r="HT18"/>
      <c r="HU18"/>
    </row>
    <row r="19" spans="4:229" ht="18" customHeight="1">
      <c r="D19" s="33"/>
      <c r="HP19"/>
      <c r="HQ19"/>
      <c r="HR19"/>
      <c r="HS19"/>
      <c r="HT19"/>
      <c r="HU19"/>
    </row>
    <row r="20" spans="4:229" ht="18" customHeight="1">
      <c r="D20" s="33"/>
      <c r="HP20"/>
      <c r="HQ20"/>
      <c r="HR20"/>
      <c r="HS20"/>
      <c r="HT20"/>
      <c r="HU20"/>
    </row>
    <row r="21" spans="4:229" ht="18" customHeight="1">
      <c r="D21" s="33"/>
      <c r="HP21"/>
      <c r="HQ21"/>
      <c r="HR21"/>
      <c r="HS21"/>
      <c r="HT21"/>
      <c r="HU21"/>
    </row>
    <row r="22" spans="4:229" ht="18" customHeight="1">
      <c r="D22" s="33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33"/>
      <c r="HP23"/>
      <c r="HQ23"/>
      <c r="HR23"/>
      <c r="HS23"/>
      <c r="HT23"/>
      <c r="HU23"/>
    </row>
    <row r="24" ht="18" customHeight="1">
      <c r="D24" s="33"/>
    </row>
    <row r="25" spans="4:229" ht="14.25">
      <c r="D25" s="33"/>
      <c r="HP25"/>
      <c r="HQ25"/>
      <c r="HR25"/>
      <c r="HS25"/>
      <c r="HT25"/>
      <c r="HU25"/>
    </row>
    <row r="26" spans="4:229" ht="14.25">
      <c r="D26" s="33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33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33"/>
      <c r="HP28"/>
      <c r="HQ28"/>
      <c r="HR28"/>
      <c r="HS28"/>
      <c r="HT28"/>
      <c r="HU28"/>
    </row>
    <row r="29" spans="1:229" ht="14.25">
      <c r="A29" s="158"/>
      <c r="B29" s="158"/>
      <c r="C29" s="158"/>
      <c r="D29" s="33"/>
      <c r="HP29"/>
      <c r="HQ29"/>
      <c r="HR29"/>
      <c r="HS29"/>
      <c r="HT29"/>
      <c r="HU29"/>
    </row>
    <row r="30" spans="1:4" ht="40.5" customHeight="1">
      <c r="A30" s="439"/>
      <c r="B30" s="439"/>
      <c r="C30" s="439"/>
      <c r="D30" s="157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1" header="0.8401727113198109" footer="0.49993747801292604"/>
  <pageSetup firstPageNumber="1" useFirstPageNumber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1">
      <selection activeCell="H21" sqref="H21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8.75390625" style="0" customWidth="1"/>
    <col min="4" max="4" width="9.00390625" style="1" customWidth="1"/>
    <col min="5" max="6" width="7.875" style="1" customWidth="1"/>
    <col min="7" max="7" width="8.50390625" style="1" bestFit="1" customWidth="1"/>
    <col min="8" max="16384" width="7.875" style="1" customWidth="1"/>
  </cols>
  <sheetData>
    <row r="1" spans="1:4" ht="14.25">
      <c r="A1" s="16" t="s">
        <v>165</v>
      </c>
      <c r="B1" s="16"/>
      <c r="C1" s="16"/>
      <c r="D1" s="16"/>
    </row>
    <row r="2" spans="1:4" ht="14.25">
      <c r="A2" s="74"/>
      <c r="B2" s="74" t="s">
        <v>166</v>
      </c>
      <c r="C2" s="363" t="s">
        <v>601</v>
      </c>
      <c r="D2" s="75" t="s">
        <v>167</v>
      </c>
    </row>
    <row r="3" spans="1:4" ht="18.75" customHeight="1">
      <c r="A3" s="16" t="s">
        <v>168</v>
      </c>
      <c r="B3" s="76" t="s">
        <v>169</v>
      </c>
      <c r="C3" s="77">
        <v>95221</v>
      </c>
      <c r="D3" s="11">
        <v>7.216367157591316</v>
      </c>
    </row>
    <row r="4" spans="1:4" ht="18.75" customHeight="1">
      <c r="A4" s="16" t="s">
        <v>170</v>
      </c>
      <c r="B4" s="76"/>
      <c r="C4" s="77"/>
      <c r="D4" s="11"/>
    </row>
    <row r="5" spans="1:4" ht="14.25">
      <c r="A5" s="4" t="s">
        <v>171</v>
      </c>
      <c r="B5" s="76" t="s">
        <v>169</v>
      </c>
      <c r="C5" s="77">
        <v>3925</v>
      </c>
      <c r="D5" s="39">
        <v>0.3836317135549872</v>
      </c>
    </row>
    <row r="6" spans="1:4" ht="14.25">
      <c r="A6" s="4" t="s">
        <v>172</v>
      </c>
      <c r="B6" s="76" t="s">
        <v>173</v>
      </c>
      <c r="C6" s="13">
        <v>373.17308199999997</v>
      </c>
      <c r="D6" s="39">
        <v>2.173440042370528</v>
      </c>
    </row>
    <row r="7" spans="1:4" ht="14.25">
      <c r="A7" s="4" t="s">
        <v>174</v>
      </c>
      <c r="B7" s="76" t="s">
        <v>169</v>
      </c>
      <c r="C7" s="77">
        <v>133</v>
      </c>
      <c r="D7" s="39">
        <v>-17.901234567901234</v>
      </c>
    </row>
    <row r="8" spans="1:7" ht="14.25">
      <c r="A8" s="4" t="s">
        <v>175</v>
      </c>
      <c r="B8" s="76" t="s">
        <v>173</v>
      </c>
      <c r="C8" s="13">
        <v>16.983542</v>
      </c>
      <c r="D8" s="39">
        <v>-59.97232585818829</v>
      </c>
      <c r="G8" s="175"/>
    </row>
    <row r="9" spans="1:4" ht="14.25">
      <c r="A9" s="16" t="s">
        <v>176</v>
      </c>
      <c r="B9" s="76"/>
      <c r="C9" s="4"/>
      <c r="D9" s="174"/>
    </row>
    <row r="10" spans="1:4" ht="14.25">
      <c r="A10" s="4" t="s">
        <v>171</v>
      </c>
      <c r="B10" s="76" t="s">
        <v>169</v>
      </c>
      <c r="C10" s="77">
        <v>189</v>
      </c>
      <c r="D10" s="39">
        <v>5</v>
      </c>
    </row>
    <row r="11" spans="1:4" ht="14.25">
      <c r="A11" s="4" t="s">
        <v>177</v>
      </c>
      <c r="B11" s="76" t="s">
        <v>178</v>
      </c>
      <c r="C11" s="33">
        <v>98895.88</v>
      </c>
      <c r="D11" s="39">
        <v>6.7430182678480595</v>
      </c>
    </row>
    <row r="12" spans="1:4" ht="14.25">
      <c r="A12" s="4" t="s">
        <v>179</v>
      </c>
      <c r="B12" s="76" t="s">
        <v>169</v>
      </c>
      <c r="C12" s="77">
        <v>9</v>
      </c>
      <c r="D12" s="39">
        <v>800</v>
      </c>
    </row>
    <row r="13" spans="1:4" ht="14.25">
      <c r="A13" s="4" t="s">
        <v>180</v>
      </c>
      <c r="B13" s="76" t="s">
        <v>178</v>
      </c>
      <c r="C13" s="13">
        <v>3987.48</v>
      </c>
      <c r="D13" s="39">
        <v>100</v>
      </c>
    </row>
    <row r="14" spans="1:4" ht="14.25">
      <c r="A14" s="16" t="s">
        <v>181</v>
      </c>
      <c r="B14" s="76"/>
      <c r="C14" s="77"/>
      <c r="D14" s="39"/>
    </row>
    <row r="15" spans="1:4" ht="14.25">
      <c r="A15" s="4" t="s">
        <v>171</v>
      </c>
      <c r="B15" s="76" t="s">
        <v>169</v>
      </c>
      <c r="C15" s="77">
        <v>18858</v>
      </c>
      <c r="D15" s="39">
        <v>12.009978617248752</v>
      </c>
    </row>
    <row r="16" spans="1:4" ht="14.25">
      <c r="A16" s="4" t="s">
        <v>172</v>
      </c>
      <c r="B16" s="76" t="s">
        <v>173</v>
      </c>
      <c r="C16" s="19">
        <v>519.184566</v>
      </c>
      <c r="D16" s="39">
        <v>14.537522353598439</v>
      </c>
    </row>
    <row r="17" spans="1:4" ht="14.25">
      <c r="A17" s="4" t="s">
        <v>174</v>
      </c>
      <c r="B17" s="76" t="s">
        <v>169</v>
      </c>
      <c r="C17" s="78">
        <v>2353</v>
      </c>
      <c r="D17" s="39">
        <v>3.0210157618213658</v>
      </c>
    </row>
    <row r="18" spans="1:4" ht="14.25">
      <c r="A18" s="4" t="s">
        <v>175</v>
      </c>
      <c r="B18" s="76" t="s">
        <v>173</v>
      </c>
      <c r="C18" s="13">
        <v>77.57821</v>
      </c>
      <c r="D18" s="39">
        <v>-4.555971660220382</v>
      </c>
    </row>
    <row r="19" spans="1:4" ht="14.25">
      <c r="A19" s="16" t="s">
        <v>182</v>
      </c>
      <c r="B19" s="76"/>
      <c r="C19" s="77"/>
      <c r="D19" s="39"/>
    </row>
    <row r="20" spans="1:4" ht="14.25">
      <c r="A20" s="4" t="s">
        <v>183</v>
      </c>
      <c r="B20" s="76" t="s">
        <v>169</v>
      </c>
      <c r="C20" s="77">
        <v>70527</v>
      </c>
      <c r="D20" s="39">
        <v>6.378774623668888</v>
      </c>
    </row>
    <row r="21" spans="1:4" ht="14.25">
      <c r="A21" s="4" t="s">
        <v>184</v>
      </c>
      <c r="B21" s="76" t="s">
        <v>173</v>
      </c>
      <c r="C21" s="13">
        <v>68.19074499999999</v>
      </c>
      <c r="D21" s="39">
        <v>11.623799983597902</v>
      </c>
    </row>
    <row r="22" spans="1:4" ht="14.25">
      <c r="A22" s="4" t="s">
        <v>174</v>
      </c>
      <c r="B22" s="76" t="s">
        <v>169</v>
      </c>
      <c r="C22" s="79">
        <v>8024</v>
      </c>
      <c r="D22" s="39">
        <v>0.79135786961437</v>
      </c>
    </row>
    <row r="23" spans="1:4" ht="14.25">
      <c r="A23" s="4" t="s">
        <v>185</v>
      </c>
      <c r="B23" s="76" t="s">
        <v>173</v>
      </c>
      <c r="C23" s="80">
        <v>9.3675</v>
      </c>
      <c r="D23" s="39">
        <v>-2.982565032234021</v>
      </c>
    </row>
    <row r="24" spans="1:4" ht="14.25">
      <c r="A24" s="16" t="s">
        <v>186</v>
      </c>
      <c r="B24" s="76"/>
      <c r="C24" s="77"/>
      <c r="D24" s="39"/>
    </row>
    <row r="25" spans="1:4" ht="14.25">
      <c r="A25" s="4" t="s">
        <v>187</v>
      </c>
      <c r="B25" s="76" t="s">
        <v>169</v>
      </c>
      <c r="C25" s="79">
        <v>1722</v>
      </c>
      <c r="D25" s="39">
        <v>8.438287153652393</v>
      </c>
    </row>
    <row r="26" spans="1:4" ht="14.25">
      <c r="A26" s="4" t="s">
        <v>188</v>
      </c>
      <c r="B26" s="76" t="s">
        <v>173</v>
      </c>
      <c r="C26" s="13">
        <v>40.626552000000004</v>
      </c>
      <c r="D26" s="39">
        <v>9.966792785977583</v>
      </c>
    </row>
    <row r="27" spans="1:4" ht="14.25">
      <c r="A27" s="4" t="s">
        <v>174</v>
      </c>
      <c r="B27" s="76" t="s">
        <v>169</v>
      </c>
      <c r="C27" s="77">
        <v>158</v>
      </c>
      <c r="D27" s="39">
        <v>17.91044776119403</v>
      </c>
    </row>
    <row r="28" spans="1:4" ht="14.25">
      <c r="A28" s="17" t="s">
        <v>189</v>
      </c>
      <c r="B28" s="81" t="s">
        <v>190</v>
      </c>
      <c r="C28" s="34">
        <v>4.0551699999999995</v>
      </c>
      <c r="D28" s="191">
        <v>14.2880897356406</v>
      </c>
    </row>
    <row r="29" spans="1:4" ht="15" customHeight="1">
      <c r="A29" s="440" t="s">
        <v>191</v>
      </c>
      <c r="B29" s="440"/>
      <c r="C29" s="440"/>
      <c r="D29" s="440"/>
    </row>
  </sheetData>
  <sheetProtection/>
  <mergeCells count="1">
    <mergeCell ref="A29:D29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1"/>
  <dimension ref="A1:D27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29.125" style="203" customWidth="1"/>
    <col min="2" max="2" width="12.75390625" style="203" customWidth="1"/>
    <col min="3" max="3" width="7.875" style="203" customWidth="1"/>
    <col min="4" max="16384" width="9.00390625" style="203" customWidth="1"/>
  </cols>
  <sheetData>
    <row r="1" spans="1:3" ht="14.25" customHeight="1">
      <c r="A1" s="83" t="s">
        <v>389</v>
      </c>
      <c r="B1" s="83"/>
      <c r="C1" s="83"/>
    </row>
    <row r="2" spans="1:3" ht="25.5" customHeight="1">
      <c r="A2" s="215"/>
      <c r="B2" s="364" t="s">
        <v>616</v>
      </c>
      <c r="C2" s="214" t="s">
        <v>411</v>
      </c>
    </row>
    <row r="3" spans="1:4" ht="18" customHeight="1">
      <c r="A3" s="289" t="s">
        <v>390</v>
      </c>
      <c r="B3" s="205">
        <v>49.89695708</v>
      </c>
      <c r="C3" s="206">
        <v>8.29</v>
      </c>
      <c r="D3" s="204"/>
    </row>
    <row r="4" spans="1:4" ht="18" customHeight="1">
      <c r="A4" s="207" t="s">
        <v>391</v>
      </c>
      <c r="B4" s="208">
        <v>0.29532316000000003</v>
      </c>
      <c r="C4" s="209">
        <v>21.76</v>
      </c>
      <c r="D4" s="204"/>
    </row>
    <row r="5" spans="1:4" ht="18" customHeight="1">
      <c r="A5" s="207" t="s">
        <v>392</v>
      </c>
      <c r="B5" s="208">
        <v>38.68553161</v>
      </c>
      <c r="C5" s="209">
        <v>5.91</v>
      </c>
      <c r="D5" s="204"/>
    </row>
    <row r="6" spans="1:4" ht="18" customHeight="1">
      <c r="A6" s="210" t="s">
        <v>393</v>
      </c>
      <c r="B6" s="208">
        <v>38.45373409</v>
      </c>
      <c r="C6" s="209">
        <v>5.15</v>
      </c>
      <c r="D6" s="204"/>
    </row>
    <row r="7" spans="1:4" ht="18" customHeight="1">
      <c r="A7" s="210" t="s">
        <v>412</v>
      </c>
      <c r="B7" s="208">
        <v>3.24650575</v>
      </c>
      <c r="C7" s="209">
        <v>12.38</v>
      </c>
      <c r="D7" s="204"/>
    </row>
    <row r="8" spans="1:4" ht="18" customHeight="1">
      <c r="A8" s="210" t="s">
        <v>394</v>
      </c>
      <c r="B8" s="208">
        <v>0.258216</v>
      </c>
      <c r="C8" s="209">
        <v>9.11</v>
      </c>
      <c r="D8" s="204"/>
    </row>
    <row r="9" spans="1:4" ht="18" customHeight="1">
      <c r="A9" s="210" t="s">
        <v>413</v>
      </c>
      <c r="B9" s="208">
        <v>0.39790349999999997</v>
      </c>
      <c r="C9" s="209">
        <v>15.05</v>
      </c>
      <c r="D9" s="204"/>
    </row>
    <row r="10" spans="1:4" ht="18" customHeight="1">
      <c r="A10" s="210" t="s">
        <v>414</v>
      </c>
      <c r="B10" s="208">
        <v>0.86653076</v>
      </c>
      <c r="C10" s="209">
        <v>-2.86</v>
      </c>
      <c r="D10" s="204"/>
    </row>
    <row r="11" spans="1:4" ht="18" customHeight="1">
      <c r="A11" s="210" t="s">
        <v>395</v>
      </c>
      <c r="B11" s="208">
        <v>3.36991388</v>
      </c>
      <c r="C11" s="209">
        <v>-6.49</v>
      </c>
      <c r="D11" s="204"/>
    </row>
    <row r="12" spans="1:4" ht="18" customHeight="1">
      <c r="A12" s="210" t="s">
        <v>396</v>
      </c>
      <c r="B12" s="208">
        <v>18.325303260000002</v>
      </c>
      <c r="C12" s="209">
        <v>53.2</v>
      </c>
      <c r="D12" s="204"/>
    </row>
    <row r="13" spans="1:4" ht="18" customHeight="1">
      <c r="A13" s="210" t="s">
        <v>415</v>
      </c>
      <c r="B13" s="208">
        <v>1.17753988</v>
      </c>
      <c r="C13" s="209">
        <v>4.89</v>
      </c>
      <c r="D13" s="204"/>
    </row>
    <row r="14" spans="1:4" ht="18" customHeight="1">
      <c r="A14" s="210" t="s">
        <v>397</v>
      </c>
      <c r="B14" s="208">
        <v>6.65320329</v>
      </c>
      <c r="C14" s="209">
        <v>-45.75</v>
      </c>
      <c r="D14" s="204"/>
    </row>
    <row r="15" spans="1:4" ht="18" customHeight="1">
      <c r="A15" s="210" t="s">
        <v>398</v>
      </c>
      <c r="B15" s="208">
        <v>0.75693209</v>
      </c>
      <c r="C15" s="209">
        <v>65.35</v>
      </c>
      <c r="D15" s="204"/>
    </row>
    <row r="16" spans="1:4" ht="18" customHeight="1">
      <c r="A16" s="207" t="s">
        <v>399</v>
      </c>
      <c r="B16" s="208">
        <v>4.66120097</v>
      </c>
      <c r="C16" s="209">
        <v>14.41</v>
      </c>
      <c r="D16" s="204"/>
    </row>
    <row r="17" spans="1:4" ht="18" customHeight="1">
      <c r="A17" s="210" t="s">
        <v>400</v>
      </c>
      <c r="B17" s="208">
        <v>0.8134604999999999</v>
      </c>
      <c r="C17" s="209">
        <v>21.67</v>
      </c>
      <c r="D17" s="204"/>
    </row>
    <row r="18" spans="1:4" ht="18" customHeight="1">
      <c r="A18" s="210" t="s">
        <v>401</v>
      </c>
      <c r="B18" s="208">
        <v>0.20690582</v>
      </c>
      <c r="C18" s="209">
        <v>23.2</v>
      </c>
      <c r="D18" s="204"/>
    </row>
    <row r="19" spans="1:4" ht="18" customHeight="1">
      <c r="A19" s="210" t="s">
        <v>402</v>
      </c>
      <c r="B19" s="208">
        <v>1.10370214</v>
      </c>
      <c r="C19" s="209">
        <v>14.43</v>
      </c>
      <c r="D19" s="204"/>
    </row>
    <row r="20" spans="1:4" ht="18" customHeight="1">
      <c r="A20" s="210" t="s">
        <v>403</v>
      </c>
      <c r="B20" s="208">
        <v>0.30317069</v>
      </c>
      <c r="C20" s="209">
        <v>9.68</v>
      </c>
      <c r="D20" s="204"/>
    </row>
    <row r="21" spans="1:4" ht="18" customHeight="1">
      <c r="A21" s="210" t="s">
        <v>404</v>
      </c>
      <c r="B21" s="208">
        <v>0.03295592</v>
      </c>
      <c r="C21" s="209">
        <v>12.92</v>
      </c>
      <c r="D21" s="204"/>
    </row>
    <row r="22" spans="1:4" ht="18" customHeight="1">
      <c r="A22" s="210" t="s">
        <v>405</v>
      </c>
      <c r="B22" s="208">
        <v>0.20760931</v>
      </c>
      <c r="C22" s="209">
        <v>9.66</v>
      </c>
      <c r="D22" s="204"/>
    </row>
    <row r="23" spans="1:4" ht="18" customHeight="1">
      <c r="A23" s="210" t="s">
        <v>406</v>
      </c>
      <c r="B23" s="208">
        <v>0.0526096</v>
      </c>
      <c r="C23" s="209">
        <v>104.14</v>
      </c>
      <c r="D23" s="204"/>
    </row>
    <row r="24" spans="1:4" ht="18" customHeight="1">
      <c r="A24" s="210" t="s">
        <v>407</v>
      </c>
      <c r="B24" s="208">
        <v>1.24965583</v>
      </c>
      <c r="C24" s="209">
        <v>18.12</v>
      </c>
      <c r="D24" s="204"/>
    </row>
    <row r="25" spans="1:4" ht="18" customHeight="1">
      <c r="A25" s="210" t="s">
        <v>408</v>
      </c>
      <c r="B25" s="208">
        <v>6.25490134</v>
      </c>
      <c r="C25" s="209">
        <v>19.52</v>
      </c>
      <c r="D25" s="204"/>
    </row>
    <row r="26" spans="1:4" ht="18" customHeight="1">
      <c r="A26" s="210" t="s">
        <v>409</v>
      </c>
      <c r="B26" s="208">
        <v>4.122089669999999</v>
      </c>
      <c r="C26" s="209">
        <v>21.34</v>
      </c>
      <c r="D26" s="204"/>
    </row>
    <row r="27" spans="1:4" ht="18" customHeight="1">
      <c r="A27" s="211" t="s">
        <v>410</v>
      </c>
      <c r="B27" s="212">
        <v>2.1328116699999997</v>
      </c>
      <c r="C27" s="213">
        <v>16.16</v>
      </c>
      <c r="D27" s="20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4"/>
  <dimension ref="A1:HH121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6" width="7.875" style="1" customWidth="1"/>
    <col min="7" max="7" width="9.75390625" style="1" customWidth="1"/>
    <col min="8" max="213" width="7.875" style="1" customWidth="1"/>
    <col min="214" max="216" width="9.00390625" style="1" customWidth="1"/>
  </cols>
  <sheetData>
    <row r="1" spans="1:3" ht="21.75" customHeight="1">
      <c r="A1" s="435" t="s">
        <v>352</v>
      </c>
      <c r="B1" s="435"/>
      <c r="C1" s="435"/>
    </row>
    <row r="2" spans="1:3" ht="22.5" customHeight="1">
      <c r="A2" s="179" t="s">
        <v>337</v>
      </c>
      <c r="B2" s="355" t="s">
        <v>617</v>
      </c>
      <c r="C2" s="355" t="s">
        <v>601</v>
      </c>
    </row>
    <row r="3" spans="1:7" ht="14.25">
      <c r="A3" s="38" t="s">
        <v>192</v>
      </c>
      <c r="B3" s="171">
        <v>102.27512996</v>
      </c>
      <c r="C3" s="171">
        <v>101.77809333</v>
      </c>
      <c r="E3" s="143"/>
      <c r="F3" s="143"/>
      <c r="G3" s="172"/>
    </row>
    <row r="4" spans="1:213" ht="15" customHeight="1">
      <c r="A4" s="67" t="s">
        <v>535</v>
      </c>
      <c r="B4" s="20">
        <v>103.21374958</v>
      </c>
      <c r="C4" s="20">
        <v>101.09648275</v>
      </c>
      <c r="E4" s="143"/>
      <c r="F4" s="143"/>
      <c r="G4" s="172"/>
      <c r="GX4"/>
      <c r="GY4"/>
      <c r="GZ4"/>
      <c r="HA4"/>
      <c r="HB4"/>
      <c r="HC4"/>
      <c r="HD4"/>
      <c r="HE4"/>
    </row>
    <row r="5" spans="1:213" ht="15" customHeight="1">
      <c r="A5" s="67" t="s">
        <v>536</v>
      </c>
      <c r="B5" s="20">
        <v>100.97953636</v>
      </c>
      <c r="C5" s="20">
        <v>102.00248649</v>
      </c>
      <c r="E5" s="143"/>
      <c r="F5" s="143"/>
      <c r="G5" s="172"/>
      <c r="GX5"/>
      <c r="GY5"/>
      <c r="GZ5"/>
      <c r="HA5"/>
      <c r="HB5"/>
      <c r="HC5"/>
      <c r="HD5"/>
      <c r="HE5"/>
    </row>
    <row r="6" spans="1:213" ht="15" customHeight="1">
      <c r="A6" s="67" t="s">
        <v>537</v>
      </c>
      <c r="B6" s="20">
        <v>116.74066841</v>
      </c>
      <c r="C6" s="20">
        <v>109.49352581</v>
      </c>
      <c r="E6" s="143"/>
      <c r="F6" s="143"/>
      <c r="G6" s="172"/>
      <c r="GX6"/>
      <c r="GY6"/>
      <c r="GZ6"/>
      <c r="HA6"/>
      <c r="HB6"/>
      <c r="HC6"/>
      <c r="HD6"/>
      <c r="HE6"/>
    </row>
    <row r="7" spans="1:213" ht="15" customHeight="1">
      <c r="A7" s="67" t="s">
        <v>538</v>
      </c>
      <c r="B7" s="20">
        <v>104.20535437</v>
      </c>
      <c r="C7" s="20">
        <v>95.4334499</v>
      </c>
      <c r="E7" s="143"/>
      <c r="F7" s="143"/>
      <c r="G7" s="172"/>
      <c r="GX7"/>
      <c r="GY7"/>
      <c r="GZ7"/>
      <c r="HA7"/>
      <c r="HB7"/>
      <c r="HC7"/>
      <c r="HD7"/>
      <c r="HE7"/>
    </row>
    <row r="8" spans="1:213" ht="15" customHeight="1">
      <c r="A8" s="67" t="s">
        <v>539</v>
      </c>
      <c r="B8" s="20">
        <v>99.16606517</v>
      </c>
      <c r="C8" s="20">
        <v>100.13566126</v>
      </c>
      <c r="E8" s="143"/>
      <c r="F8" s="143"/>
      <c r="G8" s="172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15" customHeight="1">
      <c r="A9" s="67" t="s">
        <v>540</v>
      </c>
      <c r="B9" s="20">
        <v>104.04249791</v>
      </c>
      <c r="C9" s="20">
        <v>102.24822323</v>
      </c>
      <c r="E9" s="143"/>
      <c r="F9" s="143"/>
      <c r="G9" s="172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15" customHeight="1">
      <c r="A10" s="67" t="s">
        <v>541</v>
      </c>
      <c r="B10" s="20">
        <v>101.15058775</v>
      </c>
      <c r="C10" s="20">
        <v>100.9462892</v>
      </c>
      <c r="E10" s="143"/>
      <c r="F10" s="143"/>
      <c r="G10" s="172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15" customHeight="1">
      <c r="A11" s="67" t="s">
        <v>542</v>
      </c>
      <c r="B11" s="20">
        <v>103.77648251</v>
      </c>
      <c r="C11" s="20">
        <v>102.29805122</v>
      </c>
      <c r="E11" s="143"/>
      <c r="F11" s="143"/>
      <c r="G11" s="172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5" customHeight="1">
      <c r="A12" s="67" t="s">
        <v>543</v>
      </c>
      <c r="B12" s="20">
        <v>100.587022</v>
      </c>
      <c r="C12" s="82">
        <v>100.89827319</v>
      </c>
      <c r="E12" s="143"/>
      <c r="F12" s="143"/>
      <c r="G12" s="17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5" customHeight="1">
      <c r="A13" s="67" t="s">
        <v>544</v>
      </c>
      <c r="B13" s="20">
        <v>100.49541422</v>
      </c>
      <c r="C13" s="20">
        <v>106.91173361</v>
      </c>
      <c r="E13" s="143"/>
      <c r="F13" s="143"/>
      <c r="G13" s="172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15" customHeight="1">
      <c r="A14" s="67" t="s">
        <v>545</v>
      </c>
      <c r="B14" s="20">
        <v>98.59721436</v>
      </c>
      <c r="C14" s="20">
        <v>99.50751433</v>
      </c>
      <c r="E14" s="143"/>
      <c r="F14" s="143"/>
      <c r="G14" s="172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6" ht="13.5" customHeight="1">
      <c r="A15" s="83" t="s">
        <v>193</v>
      </c>
      <c r="B15" s="15">
        <v>101.28710656</v>
      </c>
      <c r="C15" s="15">
        <v>100.89491412</v>
      </c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HA15"/>
      <c r="HB15"/>
      <c r="HC15"/>
      <c r="HD15"/>
      <c r="HE15"/>
      <c r="HF15"/>
      <c r="HG15"/>
      <c r="HH15"/>
    </row>
    <row r="16" spans="1:216" ht="14.25">
      <c r="A16" s="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HA16"/>
      <c r="HB16"/>
      <c r="HC16"/>
      <c r="HD16"/>
      <c r="HE16"/>
      <c r="HF16"/>
      <c r="HG16"/>
      <c r="HH16"/>
    </row>
    <row r="17" spans="198:216" ht="14.25">
      <c r="GP17"/>
      <c r="GQ17"/>
      <c r="GR17"/>
      <c r="GS17"/>
      <c r="GT17"/>
      <c r="GU17"/>
      <c r="GV17"/>
      <c r="GW17"/>
      <c r="HA17"/>
      <c r="HB17"/>
      <c r="HC17"/>
      <c r="HD17"/>
      <c r="HE17"/>
      <c r="HF17"/>
      <c r="HG17"/>
      <c r="HH17"/>
    </row>
    <row r="18" spans="1:216" ht="14.25">
      <c r="A18" s="16"/>
      <c r="GP18"/>
      <c r="GQ18"/>
      <c r="GR18"/>
      <c r="GS18"/>
      <c r="GT18"/>
      <c r="GU18"/>
      <c r="GV18"/>
      <c r="GW18"/>
      <c r="HA18"/>
      <c r="HB18"/>
      <c r="HC18"/>
      <c r="HD18"/>
      <c r="HE18"/>
      <c r="HF18"/>
      <c r="HG18"/>
      <c r="HH18"/>
    </row>
    <row r="19" spans="2:216" ht="15.75" customHeight="1">
      <c r="B19" s="84" t="s">
        <v>194</v>
      </c>
      <c r="GP19"/>
      <c r="GQ19"/>
      <c r="GR19"/>
      <c r="GS19"/>
      <c r="GT19"/>
      <c r="GU19"/>
      <c r="GV19"/>
      <c r="GW19"/>
      <c r="HA19"/>
      <c r="HB19"/>
      <c r="HC19"/>
      <c r="HD19"/>
      <c r="HE19"/>
      <c r="HF19"/>
      <c r="HG19"/>
      <c r="HH19"/>
    </row>
    <row r="20" spans="198:216" ht="14.25">
      <c r="GP20"/>
      <c r="GQ20"/>
      <c r="GR20"/>
      <c r="GS20"/>
      <c r="GT20"/>
      <c r="GU20"/>
      <c r="GV20"/>
      <c r="GW20"/>
      <c r="HA20"/>
      <c r="HB20"/>
      <c r="HC20"/>
      <c r="HD20"/>
      <c r="HE20"/>
      <c r="HF20"/>
      <c r="HG20"/>
      <c r="HH20"/>
    </row>
    <row r="21" spans="198:216" ht="14.25">
      <c r="GP21"/>
      <c r="GQ21"/>
      <c r="GR21"/>
      <c r="GS21"/>
      <c r="GT21"/>
      <c r="GU21"/>
      <c r="GV21"/>
      <c r="GW21"/>
      <c r="HA21"/>
      <c r="HB21"/>
      <c r="HC21"/>
      <c r="HD21"/>
      <c r="HE21"/>
      <c r="HF21"/>
      <c r="HG21"/>
      <c r="HH21"/>
    </row>
    <row r="22" spans="198:216" ht="14.25">
      <c r="GP22"/>
      <c r="GQ22"/>
      <c r="GR22"/>
      <c r="GS22"/>
      <c r="GT22"/>
      <c r="GU22"/>
      <c r="GV22"/>
      <c r="GW22"/>
      <c r="HA22"/>
      <c r="HB22"/>
      <c r="HC22"/>
      <c r="HD22"/>
      <c r="HE22"/>
      <c r="HF22"/>
      <c r="HG22"/>
      <c r="HH22"/>
    </row>
    <row r="23" spans="206:216" ht="14.25">
      <c r="GX23"/>
      <c r="GY23"/>
      <c r="GZ23"/>
      <c r="HA23"/>
      <c r="HB23"/>
      <c r="HC23"/>
      <c r="HD23"/>
      <c r="HE23"/>
      <c r="HF23"/>
      <c r="HG23"/>
      <c r="HH23"/>
    </row>
    <row r="24" spans="206:216" ht="14.25">
      <c r="GX24"/>
      <c r="GY24"/>
      <c r="GZ24"/>
      <c r="HA24"/>
      <c r="HB24"/>
      <c r="HC24"/>
      <c r="HD24"/>
      <c r="HE24"/>
      <c r="HF24"/>
      <c r="HG24"/>
      <c r="HH24"/>
    </row>
    <row r="25" spans="206:216" ht="14.25">
      <c r="GX25"/>
      <c r="GY25"/>
      <c r="GZ25"/>
      <c r="HA25"/>
      <c r="HB25"/>
      <c r="HC25"/>
      <c r="HD25"/>
      <c r="HE25"/>
      <c r="HF25"/>
      <c r="HG25"/>
      <c r="HH25"/>
    </row>
    <row r="26" spans="206:216" ht="14.25">
      <c r="GX26"/>
      <c r="GY26"/>
      <c r="GZ26"/>
      <c r="HA26"/>
      <c r="HB26"/>
      <c r="HC26"/>
      <c r="HD26"/>
      <c r="HE26"/>
      <c r="HF26"/>
      <c r="HG26"/>
      <c r="HH26"/>
    </row>
    <row r="27" spans="206:216" ht="14.25">
      <c r="GX27"/>
      <c r="GY27"/>
      <c r="GZ27"/>
      <c r="HA27"/>
      <c r="HB27"/>
      <c r="HC27"/>
      <c r="HD27"/>
      <c r="HE27"/>
      <c r="HF27"/>
      <c r="HG27"/>
      <c r="HH27"/>
    </row>
    <row r="28" spans="206:216" ht="14.25">
      <c r="GX28"/>
      <c r="GY28"/>
      <c r="GZ28"/>
      <c r="HA28"/>
      <c r="HB28"/>
      <c r="HC28"/>
      <c r="HD28"/>
      <c r="HE28"/>
      <c r="HF28"/>
      <c r="HG28"/>
      <c r="HH28"/>
    </row>
    <row r="29" spans="206:216" ht="14.25">
      <c r="GX29"/>
      <c r="GY29"/>
      <c r="GZ29"/>
      <c r="HA29"/>
      <c r="HB29"/>
      <c r="HC29"/>
      <c r="HD29"/>
      <c r="HE29"/>
      <c r="HF29"/>
      <c r="HG29"/>
      <c r="HH29"/>
    </row>
    <row r="30" spans="206:216" ht="14.25">
      <c r="GX30"/>
      <c r="GY30"/>
      <c r="GZ30"/>
      <c r="HA30"/>
      <c r="HB30"/>
      <c r="HC30"/>
      <c r="HD30"/>
      <c r="HE30"/>
      <c r="HF30"/>
      <c r="HG30"/>
      <c r="HH30"/>
    </row>
    <row r="31" spans="206:216" ht="14.25">
      <c r="GX31"/>
      <c r="GY31"/>
      <c r="GZ31"/>
      <c r="HA31"/>
      <c r="HB31"/>
      <c r="HC31"/>
      <c r="HD31"/>
      <c r="HE31"/>
      <c r="HF31"/>
      <c r="HG31"/>
      <c r="HH31"/>
    </row>
    <row r="32" spans="206:216" ht="14.25">
      <c r="GX32"/>
      <c r="GY32"/>
      <c r="GZ32"/>
      <c r="HA32"/>
      <c r="HB32"/>
      <c r="HC32"/>
      <c r="HD32"/>
      <c r="HE32"/>
      <c r="HF32"/>
      <c r="HG32"/>
      <c r="HH32"/>
    </row>
    <row r="33" spans="206:216" ht="14.25">
      <c r="GX33"/>
      <c r="GY33"/>
      <c r="GZ33"/>
      <c r="HA33"/>
      <c r="HB33"/>
      <c r="HC33"/>
      <c r="HD33"/>
      <c r="HE33"/>
      <c r="HF33"/>
      <c r="HG33"/>
      <c r="HH33"/>
    </row>
    <row r="34" spans="206:216" ht="14.25">
      <c r="GX34"/>
      <c r="GY34"/>
      <c r="GZ34"/>
      <c r="HA34"/>
      <c r="HB34"/>
      <c r="HC34"/>
      <c r="HD34"/>
      <c r="HE34"/>
      <c r="HF34"/>
      <c r="HG34"/>
      <c r="HH34"/>
    </row>
    <row r="35" spans="206:216" ht="14.25">
      <c r="GX35"/>
      <c r="GY35"/>
      <c r="GZ35"/>
      <c r="HA35"/>
      <c r="HB35"/>
      <c r="HC35"/>
      <c r="HD35"/>
      <c r="HE35"/>
      <c r="HF35"/>
      <c r="HG35"/>
      <c r="HH35"/>
    </row>
    <row r="36" spans="206:216" ht="14.25">
      <c r="GX36"/>
      <c r="GY36"/>
      <c r="GZ36"/>
      <c r="HA36"/>
      <c r="HB36"/>
      <c r="HC36"/>
      <c r="HD36"/>
      <c r="HE36"/>
      <c r="HF36"/>
      <c r="HG36"/>
      <c r="HH36"/>
    </row>
    <row r="37" spans="206:216" ht="14.25">
      <c r="GX37"/>
      <c r="GY37"/>
      <c r="GZ37"/>
      <c r="HA37"/>
      <c r="HB37"/>
      <c r="HC37"/>
      <c r="HD37"/>
      <c r="HE37"/>
      <c r="HF37"/>
      <c r="HG37"/>
      <c r="HH37"/>
    </row>
    <row r="38" spans="206:216" ht="14.25">
      <c r="GX38"/>
      <c r="GY38"/>
      <c r="GZ38"/>
      <c r="HA38"/>
      <c r="HB38"/>
      <c r="HC38"/>
      <c r="HD38"/>
      <c r="HE38"/>
      <c r="HF38"/>
      <c r="HG38"/>
      <c r="HH38"/>
    </row>
    <row r="39" spans="206:216" ht="14.25">
      <c r="GX39"/>
      <c r="GY39"/>
      <c r="GZ39"/>
      <c r="HA39"/>
      <c r="HB39"/>
      <c r="HC39"/>
      <c r="HD39"/>
      <c r="HE39"/>
      <c r="HF39"/>
      <c r="HG39"/>
      <c r="HH39"/>
    </row>
    <row r="40" spans="206:216" ht="14.25">
      <c r="GX40"/>
      <c r="GY40"/>
      <c r="GZ40"/>
      <c r="HA40"/>
      <c r="HB40"/>
      <c r="HC40"/>
      <c r="HD40"/>
      <c r="HE40"/>
      <c r="HF40"/>
      <c r="HG40"/>
      <c r="HH40"/>
    </row>
    <row r="41" spans="206:216" ht="14.25">
      <c r="GX41"/>
      <c r="GY41"/>
      <c r="GZ41"/>
      <c r="HA41"/>
      <c r="HB41"/>
      <c r="HC41"/>
      <c r="HD41"/>
      <c r="HE41"/>
      <c r="HF41"/>
      <c r="HG41"/>
      <c r="HH41"/>
    </row>
    <row r="42" spans="206:216" ht="14.25">
      <c r="GX42"/>
      <c r="GY42"/>
      <c r="GZ42"/>
      <c r="HA42"/>
      <c r="HB42"/>
      <c r="HC42"/>
      <c r="HD42"/>
      <c r="HE42"/>
      <c r="HF42"/>
      <c r="HG42"/>
      <c r="HH42"/>
    </row>
    <row r="43" spans="211:216" ht="14.25">
      <c r="HC43"/>
      <c r="HD43"/>
      <c r="HE43"/>
      <c r="HF43"/>
      <c r="HG43"/>
      <c r="HH43"/>
    </row>
    <row r="44" spans="214:216" ht="14.25">
      <c r="HF44"/>
      <c r="HG44"/>
      <c r="HH44"/>
    </row>
    <row r="45" spans="214:216" ht="14.25">
      <c r="HF45"/>
      <c r="HG45"/>
      <c r="HH45"/>
    </row>
    <row r="46" spans="214:216" ht="14.25">
      <c r="HF46"/>
      <c r="HG46"/>
      <c r="HH46"/>
    </row>
    <row r="47" spans="214:216" ht="14.25">
      <c r="HF47"/>
      <c r="HG47"/>
      <c r="HH47"/>
    </row>
    <row r="48" spans="214:216" ht="14.25">
      <c r="HF48"/>
      <c r="HG48"/>
      <c r="HH48"/>
    </row>
    <row r="49" spans="214:216" ht="14.25">
      <c r="HF49"/>
      <c r="HG49"/>
      <c r="HH49"/>
    </row>
    <row r="50" spans="214:216" ht="14.25">
      <c r="HF50"/>
      <c r="HG50"/>
      <c r="HH50"/>
    </row>
    <row r="51" spans="214:216" ht="14.25">
      <c r="HF51"/>
      <c r="HG51"/>
      <c r="HH51"/>
    </row>
    <row r="52" spans="214:216" ht="14.25">
      <c r="HF52"/>
      <c r="HG52"/>
      <c r="HH52"/>
    </row>
    <row r="53" spans="214:216" ht="14.25">
      <c r="HF53"/>
      <c r="HG53"/>
      <c r="HH53"/>
    </row>
    <row r="54" spans="214:216" ht="14.25">
      <c r="HF54"/>
      <c r="HG54"/>
      <c r="HH54"/>
    </row>
    <row r="55" spans="214:216" ht="14.25">
      <c r="HF55"/>
      <c r="HG55"/>
      <c r="HH55"/>
    </row>
    <row r="56" spans="214:216" ht="14.25">
      <c r="HF56"/>
      <c r="HG56"/>
      <c r="HH56"/>
    </row>
    <row r="57" spans="214:216" ht="14.25">
      <c r="HF57"/>
      <c r="HG57"/>
      <c r="HH57"/>
    </row>
    <row r="58" spans="214:216" ht="14.25">
      <c r="HF58"/>
      <c r="HG58"/>
      <c r="HH58"/>
    </row>
    <row r="59" spans="214:216" ht="14.25">
      <c r="HF59"/>
      <c r="HG59"/>
      <c r="HH59"/>
    </row>
    <row r="60" spans="214:216" ht="14.25">
      <c r="HF60"/>
      <c r="HG60"/>
      <c r="HH60"/>
    </row>
    <row r="61" spans="214:216" ht="14.25">
      <c r="HF61"/>
      <c r="HG61"/>
      <c r="HH61"/>
    </row>
    <row r="62" spans="214:216" ht="14.25">
      <c r="HF62"/>
      <c r="HG62"/>
      <c r="HH62"/>
    </row>
    <row r="63" spans="214:216" ht="14.25">
      <c r="HF63"/>
      <c r="HG63"/>
      <c r="HH63"/>
    </row>
    <row r="64" spans="214:216" ht="14.25">
      <c r="HF64"/>
      <c r="HG64"/>
      <c r="HH64"/>
    </row>
    <row r="65" spans="214:216" ht="14.25">
      <c r="HF65"/>
      <c r="HG65"/>
      <c r="HH65"/>
    </row>
    <row r="66" spans="214:216" ht="14.25">
      <c r="HF66"/>
      <c r="HG66"/>
      <c r="HH66"/>
    </row>
    <row r="67" spans="214:216" ht="14.25">
      <c r="HF67"/>
      <c r="HG67"/>
      <c r="HH67"/>
    </row>
    <row r="68" spans="214:216" ht="14.25">
      <c r="HF68"/>
      <c r="HG68"/>
      <c r="HH68"/>
    </row>
    <row r="69" spans="214:216" ht="14.25">
      <c r="HF69"/>
      <c r="HG69"/>
      <c r="HH69"/>
    </row>
    <row r="70" spans="214:216" ht="14.25">
      <c r="HF70"/>
      <c r="HG70"/>
      <c r="HH70"/>
    </row>
    <row r="71" spans="214:216" ht="14.25">
      <c r="HF71"/>
      <c r="HG71"/>
      <c r="HH71"/>
    </row>
    <row r="72" spans="214:216" ht="14.25">
      <c r="HF72"/>
      <c r="HG72"/>
      <c r="HH72"/>
    </row>
    <row r="73" spans="214:216" ht="14.25">
      <c r="HF73"/>
      <c r="HG73"/>
      <c r="HH73"/>
    </row>
    <row r="74" spans="214:216" ht="14.25">
      <c r="HF74"/>
      <c r="HG74"/>
      <c r="HH74"/>
    </row>
    <row r="75" spans="214:216" ht="14.25">
      <c r="HF75"/>
      <c r="HG75"/>
      <c r="HH75"/>
    </row>
    <row r="76" spans="214:216" ht="14.25">
      <c r="HF76"/>
      <c r="HG76"/>
      <c r="HH76"/>
    </row>
    <row r="77" spans="214:216" ht="14.25">
      <c r="HF77"/>
      <c r="HG77"/>
      <c r="HH77"/>
    </row>
    <row r="78" spans="214:216" ht="14.25">
      <c r="HF78"/>
      <c r="HG78"/>
      <c r="HH78"/>
    </row>
    <row r="79" spans="214:216" ht="14.25">
      <c r="HF79"/>
      <c r="HG79"/>
      <c r="HH79"/>
    </row>
    <row r="80" spans="214:216" ht="14.25">
      <c r="HF80"/>
      <c r="HG80"/>
      <c r="HH80"/>
    </row>
    <row r="81" spans="214:216" ht="14.25">
      <c r="HF81"/>
      <c r="HG81"/>
      <c r="HH81"/>
    </row>
    <row r="82" spans="214:216" ht="14.25">
      <c r="HF82"/>
      <c r="HG82"/>
      <c r="HH82"/>
    </row>
    <row r="83" spans="214:216" ht="14.25">
      <c r="HF83"/>
      <c r="HG83"/>
      <c r="HH83"/>
    </row>
    <row r="84" spans="214:216" ht="14.25">
      <c r="HF84"/>
      <c r="HG84"/>
      <c r="HH84"/>
    </row>
    <row r="85" spans="214:216" ht="14.25">
      <c r="HF85"/>
      <c r="HG85"/>
      <c r="HH85"/>
    </row>
    <row r="86" spans="214:216" ht="14.25">
      <c r="HF86"/>
      <c r="HG86"/>
      <c r="HH86"/>
    </row>
    <row r="87" spans="214:216" ht="14.25">
      <c r="HF87"/>
      <c r="HG87"/>
      <c r="HH87"/>
    </row>
    <row r="88" spans="214:216" ht="14.25">
      <c r="HF88"/>
      <c r="HG88"/>
      <c r="HH88"/>
    </row>
    <row r="89" spans="214:216" ht="14.25">
      <c r="HF89"/>
      <c r="HG89"/>
      <c r="HH89"/>
    </row>
    <row r="90" spans="214:216" ht="14.25">
      <c r="HF90"/>
      <c r="HG90"/>
      <c r="HH90"/>
    </row>
    <row r="91" spans="214:216" ht="14.25">
      <c r="HF91"/>
      <c r="HG91"/>
      <c r="HH91"/>
    </row>
    <row r="92" spans="214:216" ht="14.25">
      <c r="HF92"/>
      <c r="HG92"/>
      <c r="HH92"/>
    </row>
    <row r="93" spans="214:216" ht="14.25">
      <c r="HF93"/>
      <c r="HG93"/>
      <c r="HH93"/>
    </row>
    <row r="94" spans="214:216" ht="14.25">
      <c r="HF94"/>
      <c r="HG94"/>
      <c r="HH94"/>
    </row>
    <row r="95" spans="214:216" ht="14.25">
      <c r="HF95"/>
      <c r="HG95"/>
      <c r="HH95"/>
    </row>
    <row r="96" spans="214:216" ht="14.25">
      <c r="HF96"/>
      <c r="HG96"/>
      <c r="HH96"/>
    </row>
    <row r="97" spans="214:216" ht="14.25">
      <c r="HF97"/>
      <c r="HG97"/>
      <c r="HH97"/>
    </row>
    <row r="98" spans="214:216" ht="14.25">
      <c r="HF98"/>
      <c r="HG98"/>
      <c r="HH98"/>
    </row>
    <row r="99" spans="214:216" ht="14.25">
      <c r="HF99"/>
      <c r="HG99"/>
      <c r="HH99"/>
    </row>
    <row r="100" spans="214:216" ht="14.25">
      <c r="HF100"/>
      <c r="HG100"/>
      <c r="HH100"/>
    </row>
    <row r="101" spans="214:216" ht="14.25">
      <c r="HF101"/>
      <c r="HG101"/>
      <c r="HH101"/>
    </row>
    <row r="102" spans="214:216" ht="14.25">
      <c r="HF102"/>
      <c r="HG102"/>
      <c r="HH102"/>
    </row>
    <row r="103" spans="214:216" ht="14.25">
      <c r="HF103"/>
      <c r="HG103"/>
      <c r="HH103"/>
    </row>
    <row r="104" spans="214:216" ht="14.25">
      <c r="HF104"/>
      <c r="HG104"/>
      <c r="HH104"/>
    </row>
    <row r="105" spans="214:216" ht="14.25">
      <c r="HF105"/>
      <c r="HG105"/>
      <c r="HH105"/>
    </row>
    <row r="106" spans="214:216" ht="14.25">
      <c r="HF106"/>
      <c r="HG106"/>
      <c r="HH106"/>
    </row>
    <row r="107" spans="214:216" ht="14.25">
      <c r="HF107"/>
      <c r="HG107"/>
      <c r="HH107"/>
    </row>
    <row r="108" spans="214:216" ht="14.25">
      <c r="HF108"/>
      <c r="HG108"/>
      <c r="HH108"/>
    </row>
    <row r="109" spans="214:216" ht="14.25">
      <c r="HF109"/>
      <c r="HG109"/>
      <c r="HH109"/>
    </row>
    <row r="110" spans="214:216" ht="14.25">
      <c r="HF110"/>
      <c r="HG110"/>
      <c r="HH110"/>
    </row>
    <row r="111" spans="214:216" ht="14.25">
      <c r="HF111"/>
      <c r="HG111"/>
      <c r="HH111"/>
    </row>
    <row r="112" spans="214:216" ht="14.25">
      <c r="HF112"/>
      <c r="HG112"/>
      <c r="HH112"/>
    </row>
    <row r="113" spans="214:216" ht="14.25">
      <c r="HF113"/>
      <c r="HG113"/>
      <c r="HH113"/>
    </row>
    <row r="114" spans="214:216" ht="14.25">
      <c r="HF114"/>
      <c r="HG114"/>
      <c r="HH114"/>
    </row>
    <row r="115" spans="214:216" ht="14.25">
      <c r="HF115"/>
      <c r="HG115"/>
      <c r="HH115"/>
    </row>
    <row r="116" spans="214:216" ht="14.25">
      <c r="HF116"/>
      <c r="HG116"/>
      <c r="HH116"/>
    </row>
    <row r="117" spans="214:216" ht="14.25">
      <c r="HF117"/>
      <c r="HG117"/>
      <c r="HH117"/>
    </row>
    <row r="118" spans="214:216" ht="14.25">
      <c r="HF118"/>
      <c r="HG118"/>
      <c r="HH118"/>
    </row>
    <row r="119" spans="214:216" ht="14.25">
      <c r="HF119"/>
      <c r="HG119"/>
      <c r="HH119"/>
    </row>
    <row r="120" spans="214:216" ht="14.25">
      <c r="HF120"/>
      <c r="HG120"/>
      <c r="HH120"/>
    </row>
    <row r="121" spans="214:216" ht="14.25">
      <c r="HF121"/>
      <c r="HG121"/>
      <c r="HH121"/>
    </row>
  </sheetData>
  <sheetProtection/>
  <mergeCells count="1">
    <mergeCell ref="A1:C1"/>
  </mergeCells>
  <printOptions/>
  <pageMargins left="0.48" right="0.33" top="0.8297573863052008" bottom="0.9998749560258521" header="0.49993747801292604" footer="0.49993747801292604"/>
  <pageSetup firstPageNumber="1" useFirstPageNumber="1" horizontalDpi="180" verticalDpi="18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"/>
  <dimension ref="A1:HX17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36.25390625" style="0" customWidth="1"/>
    <col min="2" max="232" width="8.00390625" style="1" customWidth="1"/>
  </cols>
  <sheetData>
    <row r="1" spans="1:3" ht="17.25" customHeight="1">
      <c r="A1" s="83" t="s">
        <v>195</v>
      </c>
      <c r="B1" s="17"/>
      <c r="C1" s="4"/>
    </row>
    <row r="2" spans="1:2" ht="14.25">
      <c r="A2" s="179" t="s">
        <v>337</v>
      </c>
      <c r="B2" s="365" t="s">
        <v>617</v>
      </c>
    </row>
    <row r="3" spans="1:2" ht="14.25">
      <c r="A3" s="16" t="s">
        <v>196</v>
      </c>
      <c r="B3" s="159">
        <v>104.2</v>
      </c>
    </row>
    <row r="4" spans="1:2" ht="14.25">
      <c r="A4" s="4" t="s">
        <v>197</v>
      </c>
      <c r="B4" s="85">
        <v>109.15</v>
      </c>
    </row>
    <row r="5" spans="1:2" ht="14.25">
      <c r="A5" s="4" t="s">
        <v>198</v>
      </c>
      <c r="B5" s="85">
        <v>100.83290000000001</v>
      </c>
    </row>
    <row r="6" spans="1:2" ht="14.25">
      <c r="A6" s="331" t="s">
        <v>573</v>
      </c>
      <c r="B6" s="85">
        <v>107.5647</v>
      </c>
    </row>
    <row r="7" spans="1:2" ht="14.25">
      <c r="A7" s="4" t="s">
        <v>199</v>
      </c>
      <c r="B7" s="85">
        <v>102.9745</v>
      </c>
    </row>
    <row r="8" spans="1:2" ht="14.25">
      <c r="A8" s="4" t="s">
        <v>200</v>
      </c>
      <c r="B8" s="85">
        <v>102.46130000000001</v>
      </c>
    </row>
    <row r="9" spans="1:2" ht="14.25">
      <c r="A9" s="4" t="s">
        <v>201</v>
      </c>
      <c r="B9" s="85">
        <v>114.5544</v>
      </c>
    </row>
    <row r="10" spans="1:2" ht="14.25">
      <c r="A10" s="4" t="s">
        <v>356</v>
      </c>
      <c r="B10" s="85">
        <v>106.0621</v>
      </c>
    </row>
    <row r="11" spans="1:2" ht="14.25">
      <c r="A11" s="4" t="s">
        <v>202</v>
      </c>
      <c r="B11" s="85">
        <v>104.5283</v>
      </c>
    </row>
    <row r="12" spans="1:2" ht="14.25">
      <c r="A12" s="4" t="s">
        <v>203</v>
      </c>
      <c r="B12" s="85">
        <v>101.8533</v>
      </c>
    </row>
    <row r="13" spans="1:2" ht="14.25">
      <c r="A13" s="4" t="s">
        <v>204</v>
      </c>
      <c r="B13" s="85">
        <v>100.93</v>
      </c>
    </row>
    <row r="14" spans="1:2" ht="14.25">
      <c r="A14" s="4" t="s">
        <v>205</v>
      </c>
      <c r="B14" s="85">
        <v>98.6726</v>
      </c>
    </row>
    <row r="15" spans="1:2" ht="14.25">
      <c r="A15" s="4" t="s">
        <v>206</v>
      </c>
      <c r="B15" s="85">
        <v>99.73830000000001</v>
      </c>
    </row>
    <row r="16" spans="1:232" ht="14.25">
      <c r="A16" s="83" t="s">
        <v>376</v>
      </c>
      <c r="B16" s="160">
        <v>105.10000000000001</v>
      </c>
      <c r="HS16"/>
      <c r="HT16"/>
      <c r="HU16"/>
      <c r="HV16"/>
      <c r="HW16"/>
      <c r="HX16"/>
    </row>
    <row r="17" spans="1:232" ht="14.25">
      <c r="A17" s="441" t="s">
        <v>370</v>
      </c>
      <c r="B17" s="441"/>
      <c r="C17" s="201"/>
      <c r="D17" s="201"/>
      <c r="HS17"/>
      <c r="HT17"/>
      <c r="HU17"/>
      <c r="HV17"/>
      <c r="HW17"/>
      <c r="HX17"/>
    </row>
  </sheetData>
  <sheetProtection/>
  <mergeCells count="1">
    <mergeCell ref="A17:B17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"/>
  <dimension ref="A1:C26"/>
  <sheetViews>
    <sheetView zoomScalePageLayoutView="0" workbookViewId="0" topLeftCell="A1">
      <selection activeCell="D14" sqref="D14"/>
    </sheetView>
  </sheetViews>
  <sheetFormatPr defaultColWidth="7.875" defaultRowHeight="14.25"/>
  <cols>
    <col min="1" max="1" width="12.875" style="0" customWidth="1"/>
    <col min="2" max="2" width="13.125" style="0" customWidth="1"/>
    <col min="3" max="3" width="14.25390625" style="0" customWidth="1"/>
    <col min="4" max="16384" width="7.875" style="1" customWidth="1"/>
  </cols>
  <sheetData>
    <row r="1" spans="1:3" ht="14.25">
      <c r="A1" s="442" t="s">
        <v>207</v>
      </c>
      <c r="B1" s="442"/>
      <c r="C1" s="70"/>
    </row>
    <row r="2" spans="1:3" ht="14.25">
      <c r="A2" s="438" t="s">
        <v>208</v>
      </c>
      <c r="B2" s="438"/>
      <c r="C2" s="438"/>
    </row>
    <row r="3" spans="1:3" ht="17.25" customHeight="1">
      <c r="A3" s="6"/>
      <c r="B3" s="196" t="s">
        <v>35</v>
      </c>
      <c r="C3" s="73"/>
    </row>
    <row r="4" spans="1:2" ht="14.25" customHeight="1">
      <c r="A4" s="54"/>
      <c r="B4" s="355" t="s">
        <v>601</v>
      </c>
    </row>
    <row r="5" spans="1:2" ht="15" customHeight="1">
      <c r="A5" s="24" t="s">
        <v>209</v>
      </c>
      <c r="B5" s="87">
        <v>8.3</v>
      </c>
    </row>
    <row r="6" spans="1:2" ht="12" customHeight="1">
      <c r="A6" s="25" t="s">
        <v>210</v>
      </c>
      <c r="B6" s="88">
        <v>0.1</v>
      </c>
    </row>
    <row r="7" spans="1:2" ht="13.5" customHeight="1">
      <c r="A7" s="25" t="s">
        <v>211</v>
      </c>
      <c r="B7" s="88">
        <v>5.6</v>
      </c>
    </row>
    <row r="8" spans="1:2" ht="13.5" customHeight="1">
      <c r="A8" s="25" t="s">
        <v>212</v>
      </c>
      <c r="B8" s="88">
        <v>0.6591905918934619</v>
      </c>
    </row>
    <row r="9" spans="1:2" ht="12.75" customHeight="1">
      <c r="A9" s="25" t="s">
        <v>213</v>
      </c>
      <c r="B9" s="88">
        <v>14.1</v>
      </c>
    </row>
    <row r="10" spans="1:2" ht="12" customHeight="1">
      <c r="A10" s="25" t="s">
        <v>214</v>
      </c>
      <c r="B10" s="88">
        <v>11.5</v>
      </c>
    </row>
    <row r="11" spans="1:2" ht="15.75" customHeight="1">
      <c r="A11" s="25" t="s">
        <v>215</v>
      </c>
      <c r="B11" s="88">
        <v>6.517419031786586</v>
      </c>
    </row>
    <row r="12" spans="1:2" ht="12" customHeight="1">
      <c r="A12" s="25" t="s">
        <v>217</v>
      </c>
      <c r="B12" s="88" t="s">
        <v>216</v>
      </c>
    </row>
    <row r="13" spans="1:2" ht="13.5" customHeight="1">
      <c r="A13" s="27" t="s">
        <v>218</v>
      </c>
      <c r="B13" s="89">
        <v>6.501343727995497</v>
      </c>
    </row>
    <row r="14" spans="1:2" ht="14.25">
      <c r="A14" s="4"/>
      <c r="B14" s="4"/>
    </row>
    <row r="15" spans="1:2" ht="14.25">
      <c r="A15" s="438" t="s">
        <v>219</v>
      </c>
      <c r="B15" s="438"/>
    </row>
    <row r="16" spans="1:2" ht="17.25" customHeight="1">
      <c r="A16" s="6"/>
      <c r="B16" s="196" t="s">
        <v>35</v>
      </c>
    </row>
    <row r="17" spans="1:2" ht="14.25">
      <c r="A17" s="54"/>
      <c r="B17" s="355" t="s">
        <v>601</v>
      </c>
    </row>
    <row r="18" spans="1:2" ht="14.25">
      <c r="A18" s="24" t="s">
        <v>357</v>
      </c>
      <c r="B18" s="87">
        <v>10.7</v>
      </c>
    </row>
    <row r="19" spans="1:2" ht="14.25">
      <c r="A19" s="25" t="s">
        <v>210</v>
      </c>
      <c r="B19" s="88">
        <v>2.2</v>
      </c>
    </row>
    <row r="20" spans="1:2" ht="14.25">
      <c r="A20" s="25" t="s">
        <v>211</v>
      </c>
      <c r="B20" s="88">
        <v>0.3999511834044789</v>
      </c>
    </row>
    <row r="21" spans="1:2" ht="14.25">
      <c r="A21" s="25" t="s">
        <v>212</v>
      </c>
      <c r="B21" s="88">
        <v>3.499892338942945</v>
      </c>
    </row>
    <row r="22" spans="1:2" ht="14.25">
      <c r="A22" s="25" t="s">
        <v>213</v>
      </c>
      <c r="B22" s="88">
        <v>11.999985014348757</v>
      </c>
    </row>
    <row r="23" spans="1:2" ht="14.25">
      <c r="A23" s="25" t="s">
        <v>214</v>
      </c>
      <c r="B23" s="88">
        <v>10.808379229431853</v>
      </c>
    </row>
    <row r="24" spans="1:2" ht="14.25">
      <c r="A24" s="25" t="s">
        <v>215</v>
      </c>
      <c r="B24" s="88">
        <v>9.2</v>
      </c>
    </row>
    <row r="25" spans="1:2" ht="14.25">
      <c r="A25" s="25" t="s">
        <v>217</v>
      </c>
      <c r="B25" s="88">
        <v>7.5</v>
      </c>
    </row>
    <row r="26" spans="1:2" ht="14.25">
      <c r="A26" s="27" t="s">
        <v>218</v>
      </c>
      <c r="B26" s="89">
        <v>3.037144274476855</v>
      </c>
    </row>
  </sheetData>
  <sheetProtection/>
  <mergeCells count="3">
    <mergeCell ref="A1:B1"/>
    <mergeCell ref="A2:C2"/>
    <mergeCell ref="A15:B15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/>
  <dimension ref="A1:C27"/>
  <sheetViews>
    <sheetView zoomScalePageLayoutView="0" workbookViewId="0" topLeftCell="A1">
      <selection activeCell="D25" sqref="D25"/>
    </sheetView>
  </sheetViews>
  <sheetFormatPr defaultColWidth="7.875" defaultRowHeight="14.25"/>
  <cols>
    <col min="1" max="1" width="13.875" style="0" customWidth="1"/>
    <col min="2" max="2" width="10.125" style="0" customWidth="1"/>
    <col min="3" max="3" width="10.00390625" style="0" customWidth="1"/>
    <col min="4" max="4" width="11.125" style="0" customWidth="1"/>
    <col min="5" max="16384" width="7.875" style="1" customWidth="1"/>
  </cols>
  <sheetData>
    <row r="1" spans="1:3" ht="13.5" customHeight="1">
      <c r="A1" s="442" t="s">
        <v>221</v>
      </c>
      <c r="B1" s="442"/>
      <c r="C1" s="442"/>
    </row>
    <row r="2" spans="1:3" ht="13.5" customHeight="1">
      <c r="A2" s="438" t="s">
        <v>222</v>
      </c>
      <c r="B2" s="438"/>
      <c r="C2" s="438"/>
    </row>
    <row r="3" spans="1:3" ht="17.25" customHeight="1">
      <c r="A3" s="6"/>
      <c r="B3" s="366" t="s">
        <v>601</v>
      </c>
      <c r="C3" s="6" t="s">
        <v>21</v>
      </c>
    </row>
    <row r="4" spans="1:3" ht="16.5" customHeight="1">
      <c r="A4" s="54"/>
      <c r="B4" s="7" t="s">
        <v>223</v>
      </c>
      <c r="C4" s="7" t="s">
        <v>224</v>
      </c>
    </row>
    <row r="5" spans="1:3" ht="14.25">
      <c r="A5" s="24" t="s">
        <v>225</v>
      </c>
      <c r="B5" s="168">
        <v>653630</v>
      </c>
      <c r="C5" s="88">
        <v>20.53100543618567</v>
      </c>
    </row>
    <row r="6" spans="1:3" ht="14.25">
      <c r="A6" s="25" t="s">
        <v>226</v>
      </c>
      <c r="B6" s="169">
        <v>92400</v>
      </c>
      <c r="C6" s="88">
        <v>16.63721282504418</v>
      </c>
    </row>
    <row r="7" spans="1:3" ht="14.25">
      <c r="A7" s="25" t="s">
        <v>227</v>
      </c>
      <c r="B7" s="169">
        <v>89610</v>
      </c>
      <c r="C7" s="88">
        <v>42.10726632623933</v>
      </c>
    </row>
    <row r="8" spans="1:3" ht="14.25">
      <c r="A8" s="25" t="s">
        <v>228</v>
      </c>
      <c r="B8" s="169">
        <v>66258</v>
      </c>
      <c r="C8" s="88">
        <v>39.379023097311624</v>
      </c>
    </row>
    <row r="9" spans="1:3" ht="14.25">
      <c r="A9" s="25" t="s">
        <v>213</v>
      </c>
      <c r="B9" s="169">
        <v>129313</v>
      </c>
      <c r="C9" s="88">
        <v>9.788256469469538</v>
      </c>
    </row>
    <row r="10" spans="1:3" ht="14.25">
      <c r="A10" s="25" t="s">
        <v>214</v>
      </c>
      <c r="B10" s="169">
        <v>26101</v>
      </c>
      <c r="C10" s="88">
        <v>10.372970230040595</v>
      </c>
    </row>
    <row r="11" spans="1:3" ht="14.25">
      <c r="A11" s="25" t="s">
        <v>215</v>
      </c>
      <c r="B11" s="169">
        <v>27386</v>
      </c>
      <c r="C11" s="88">
        <v>13.611283965982162</v>
      </c>
    </row>
    <row r="12" spans="1:3" ht="14.25">
      <c r="A12" s="25" t="s">
        <v>217</v>
      </c>
      <c r="B12" s="169">
        <v>14484</v>
      </c>
      <c r="C12" s="88">
        <v>24.6900826446281</v>
      </c>
    </row>
    <row r="13" spans="1:3" ht="14.25">
      <c r="A13" s="27" t="s">
        <v>218</v>
      </c>
      <c r="B13" s="170">
        <v>14641</v>
      </c>
      <c r="C13" s="89">
        <v>26.696088611976464</v>
      </c>
    </row>
    <row r="16" spans="1:3" ht="14.25">
      <c r="A16" s="438" t="s">
        <v>229</v>
      </c>
      <c r="B16" s="438"/>
      <c r="C16" s="438"/>
    </row>
    <row r="17" spans="1:3" ht="23.25" customHeight="1">
      <c r="A17" s="6"/>
      <c r="B17" s="366" t="s">
        <v>601</v>
      </c>
      <c r="C17" s="6" t="s">
        <v>21</v>
      </c>
    </row>
    <row r="18" spans="1:3" ht="14.25">
      <c r="A18" s="54"/>
      <c r="B18" s="7" t="s">
        <v>223</v>
      </c>
      <c r="C18" s="90" t="s">
        <v>230</v>
      </c>
    </row>
    <row r="19" spans="1:3" ht="14.25">
      <c r="A19" s="24" t="s">
        <v>357</v>
      </c>
      <c r="B19" s="95">
        <v>1513064.9</v>
      </c>
      <c r="C19" s="87">
        <v>40.859805632977526</v>
      </c>
    </row>
    <row r="20" spans="1:3" ht="14.25">
      <c r="A20" s="25" t="s">
        <v>210</v>
      </c>
      <c r="B20" s="96">
        <v>12770.4</v>
      </c>
      <c r="C20" s="88">
        <v>-0.2873383721656686</v>
      </c>
    </row>
    <row r="21" spans="1:3" ht="14.25">
      <c r="A21" s="25" t="s">
        <v>211</v>
      </c>
      <c r="B21" s="96">
        <v>5257.199999999953</v>
      </c>
      <c r="C21" s="88">
        <v>12.254179745052252</v>
      </c>
    </row>
    <row r="22" spans="1:3" ht="14.25">
      <c r="A22" s="25" t="s">
        <v>212</v>
      </c>
      <c r="B22" s="96">
        <v>7770.5</v>
      </c>
      <c r="C22" s="88">
        <v>5.1061815230623475</v>
      </c>
    </row>
    <row r="23" spans="1:3" ht="14.25">
      <c r="A23" s="25" t="s">
        <v>213</v>
      </c>
      <c r="B23" s="96">
        <v>1269528</v>
      </c>
      <c r="C23" s="88">
        <v>51.11336370928643</v>
      </c>
    </row>
    <row r="24" spans="1:3" ht="14.25">
      <c r="A24" s="25" t="s">
        <v>214</v>
      </c>
      <c r="B24" s="96">
        <v>6277.5</v>
      </c>
      <c r="C24" s="88">
        <v>-74.79300347738096</v>
      </c>
    </row>
    <row r="25" spans="1:3" ht="14.25">
      <c r="A25" s="25" t="s">
        <v>215</v>
      </c>
      <c r="B25" s="96">
        <v>93390.1</v>
      </c>
      <c r="C25" s="88">
        <v>12.66927820076802</v>
      </c>
    </row>
    <row r="26" spans="1:3" ht="14.25">
      <c r="A26" s="25" t="s">
        <v>217</v>
      </c>
      <c r="B26" s="96">
        <v>111269.3</v>
      </c>
      <c r="C26" s="88">
        <v>19.1308649060127</v>
      </c>
    </row>
    <row r="27" spans="1:3" ht="14.25">
      <c r="A27" s="27" t="s">
        <v>218</v>
      </c>
      <c r="B27" s="97">
        <v>6801.9</v>
      </c>
      <c r="C27" s="89">
        <v>-14.661564519164427</v>
      </c>
    </row>
  </sheetData>
  <sheetProtection/>
  <mergeCells count="3">
    <mergeCell ref="A1:C1"/>
    <mergeCell ref="A2:C2"/>
    <mergeCell ref="A16:C16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8"/>
  <dimension ref="A1:B25"/>
  <sheetViews>
    <sheetView zoomScaleSheetLayoutView="100" zoomScalePageLayoutView="0" workbookViewId="0" topLeftCell="A4">
      <selection activeCell="E22" sqref="E22"/>
    </sheetView>
  </sheetViews>
  <sheetFormatPr defaultColWidth="9.00390625" defaultRowHeight="14.25"/>
  <cols>
    <col min="1" max="1" width="13.375" style="0" customWidth="1"/>
    <col min="2" max="2" width="12.875" style="0" customWidth="1"/>
    <col min="3" max="237" width="7.875" style="1" customWidth="1"/>
  </cols>
  <sheetData>
    <row r="1" spans="1:2" ht="14.25">
      <c r="A1" s="442" t="s">
        <v>231</v>
      </c>
      <c r="B1" s="442"/>
    </row>
    <row r="2" spans="1:2" ht="14.25">
      <c r="A2" s="73" t="s">
        <v>232</v>
      </c>
      <c r="B2" s="73"/>
    </row>
    <row r="3" spans="1:2" ht="14.25">
      <c r="A3" s="6"/>
      <c r="B3" s="366" t="s">
        <v>611</v>
      </c>
    </row>
    <row r="4" spans="1:2" ht="14.25">
      <c r="A4" s="54"/>
      <c r="B4" s="90" t="s">
        <v>233</v>
      </c>
    </row>
    <row r="5" spans="1:2" ht="14.25">
      <c r="A5" s="98" t="s">
        <v>348</v>
      </c>
      <c r="B5" s="99">
        <v>8.3</v>
      </c>
    </row>
    <row r="6" spans="1:2" ht="14.25">
      <c r="A6" s="25" t="s">
        <v>213</v>
      </c>
      <c r="B6" s="10">
        <v>14.1</v>
      </c>
    </row>
    <row r="7" spans="1:2" ht="17.25" customHeight="1">
      <c r="A7" s="25" t="s">
        <v>214</v>
      </c>
      <c r="B7" s="10">
        <v>11.5</v>
      </c>
    </row>
    <row r="8" spans="1:2" ht="14.25">
      <c r="A8" s="25" t="s">
        <v>235</v>
      </c>
      <c r="B8" s="10">
        <v>-5.9</v>
      </c>
    </row>
    <row r="9" spans="1:2" ht="14.25">
      <c r="A9" s="25" t="s">
        <v>236</v>
      </c>
      <c r="B9" s="10">
        <v>7.2</v>
      </c>
    </row>
    <row r="10" spans="1:2" ht="14.25">
      <c r="A10" s="25" t="s">
        <v>237</v>
      </c>
      <c r="B10" s="10">
        <v>10.8</v>
      </c>
    </row>
    <row r="11" spans="1:2" ht="14.25">
      <c r="A11" s="25" t="s">
        <v>238</v>
      </c>
      <c r="B11" s="10">
        <v>-1.2</v>
      </c>
    </row>
    <row r="12" spans="1:2" ht="14.25">
      <c r="A12" s="27" t="s">
        <v>239</v>
      </c>
      <c r="B12" s="28">
        <v>1.1</v>
      </c>
    </row>
    <row r="13" spans="1:2" ht="14.25">
      <c r="A13" s="4"/>
      <c r="B13" s="4"/>
    </row>
    <row r="14" spans="1:2" ht="14.25">
      <c r="A14" s="438" t="s">
        <v>219</v>
      </c>
      <c r="B14" s="438"/>
    </row>
    <row r="15" spans="1:2" ht="14.25">
      <c r="A15" s="6"/>
      <c r="B15" s="366" t="s">
        <v>611</v>
      </c>
    </row>
    <row r="16" spans="1:2" ht="14.25">
      <c r="A16" s="54"/>
      <c r="B16" s="90" t="s">
        <v>220</v>
      </c>
    </row>
    <row r="17" spans="1:2" ht="14.25">
      <c r="A17" s="98" t="s">
        <v>348</v>
      </c>
      <c r="B17" s="100">
        <v>10.7</v>
      </c>
    </row>
    <row r="18" spans="1:2" ht="14.25">
      <c r="A18" s="25" t="s">
        <v>213</v>
      </c>
      <c r="B18" s="88">
        <v>11.999985014348757</v>
      </c>
    </row>
    <row r="19" spans="1:2" ht="14.25">
      <c r="A19" s="25" t="s">
        <v>214</v>
      </c>
      <c r="B19" s="10">
        <v>10.808379229431853</v>
      </c>
    </row>
    <row r="20" spans="1:2" ht="14.25">
      <c r="A20" s="25" t="s">
        <v>235</v>
      </c>
      <c r="B20" s="10">
        <v>-17</v>
      </c>
    </row>
    <row r="21" spans="1:2" ht="14.25">
      <c r="A21" s="25" t="s">
        <v>236</v>
      </c>
      <c r="B21" s="10">
        <v>-30.8</v>
      </c>
    </row>
    <row r="22" spans="1:2" ht="14.25">
      <c r="A22" s="25" t="s">
        <v>237</v>
      </c>
      <c r="B22" s="10">
        <v>2</v>
      </c>
    </row>
    <row r="23" spans="1:2" ht="14.25">
      <c r="A23" s="25" t="s">
        <v>238</v>
      </c>
      <c r="B23" s="10">
        <v>2.2</v>
      </c>
    </row>
    <row r="24" spans="1:2" ht="14.25">
      <c r="A24" s="27" t="s">
        <v>239</v>
      </c>
      <c r="B24" s="28">
        <v>1.4</v>
      </c>
    </row>
    <row r="25" spans="1:2" ht="14.25">
      <c r="A25" s="25"/>
      <c r="B25" s="14"/>
    </row>
  </sheetData>
  <sheetProtection/>
  <mergeCells count="2">
    <mergeCell ref="A1:B1"/>
    <mergeCell ref="A14:B14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9"/>
  <dimension ref="A1:D24"/>
  <sheetViews>
    <sheetView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1" width="11.625" style="0" customWidth="1"/>
    <col min="2" max="2" width="9.125" style="0" customWidth="1"/>
    <col min="3" max="3" width="8.50390625" style="0" customWidth="1"/>
    <col min="4" max="4" width="11.125" style="1" hidden="1" customWidth="1"/>
    <col min="5" max="212" width="7.875" style="1" customWidth="1"/>
  </cols>
  <sheetData>
    <row r="1" spans="1:3" ht="14.25">
      <c r="A1" s="442" t="s">
        <v>240</v>
      </c>
      <c r="B1" s="442"/>
      <c r="C1" s="442"/>
    </row>
    <row r="2" spans="1:3" ht="14.25">
      <c r="A2" s="73" t="s">
        <v>241</v>
      </c>
      <c r="B2" s="73"/>
      <c r="C2" s="73"/>
    </row>
    <row r="3" spans="1:3" ht="14.25">
      <c r="A3" s="6"/>
      <c r="B3" s="366" t="s">
        <v>601</v>
      </c>
      <c r="C3" s="6" t="s">
        <v>21</v>
      </c>
    </row>
    <row r="4" spans="1:3" ht="14.25">
      <c r="A4" s="54"/>
      <c r="B4" s="7" t="s">
        <v>223</v>
      </c>
      <c r="C4" s="90" t="s">
        <v>242</v>
      </c>
    </row>
    <row r="5" spans="1:4" ht="14.25">
      <c r="A5" s="98" t="s">
        <v>234</v>
      </c>
      <c r="B5" s="101">
        <f>SUM(B6:B10)</f>
        <v>1290257.3</v>
      </c>
      <c r="C5" s="100">
        <f>B5/D5*100-100</f>
        <v>46.753426520994935</v>
      </c>
      <c r="D5" s="1">
        <f>SUM(D6:D10)</f>
        <v>879200.8000000002</v>
      </c>
    </row>
    <row r="6" spans="1:4" ht="14.25">
      <c r="A6" s="25" t="s">
        <v>213</v>
      </c>
      <c r="B6" s="102">
        <v>1269528</v>
      </c>
      <c r="C6" s="10">
        <v>51.11336370928643</v>
      </c>
      <c r="D6" s="1">
        <f>B6/(1+C6/100)</f>
        <v>840116.3</v>
      </c>
    </row>
    <row r="7" spans="1:4" ht="14.25">
      <c r="A7" s="25" t="s">
        <v>214</v>
      </c>
      <c r="B7" s="103">
        <v>6277.5</v>
      </c>
      <c r="C7" s="10">
        <v>-74.79300347738096</v>
      </c>
      <c r="D7" s="1">
        <f>B7/(1+C7/100)</f>
        <v>24903.799999999996</v>
      </c>
    </row>
    <row r="8" spans="1:4" ht="14.25">
      <c r="A8" s="25" t="s">
        <v>235</v>
      </c>
      <c r="B8" s="103">
        <v>5969.7</v>
      </c>
      <c r="C8" s="10">
        <v>2.1317000564575324</v>
      </c>
      <c r="D8" s="1">
        <f>B8/(1+C8/100)</f>
        <v>5845.1</v>
      </c>
    </row>
    <row r="9" spans="1:4" ht="14.25">
      <c r="A9" s="25" t="s">
        <v>236</v>
      </c>
      <c r="B9" s="103">
        <v>5795.8</v>
      </c>
      <c r="C9" s="10">
        <v>-3.673048796702574</v>
      </c>
      <c r="D9" s="1">
        <f>B9/(1+C9/100)</f>
        <v>6016.8</v>
      </c>
    </row>
    <row r="10" spans="1:4" ht="14.25">
      <c r="A10" s="25" t="s">
        <v>237</v>
      </c>
      <c r="B10" s="103">
        <v>2686.3</v>
      </c>
      <c r="C10" s="10">
        <v>15.848714852509914</v>
      </c>
      <c r="D10" s="1">
        <f>B10/(1+C10/100)</f>
        <v>2318.8</v>
      </c>
    </row>
    <row r="11" spans="1:3" ht="14.25">
      <c r="A11" s="25" t="s">
        <v>238</v>
      </c>
      <c r="B11" s="103" t="s">
        <v>243</v>
      </c>
      <c r="C11" s="103" t="s">
        <v>243</v>
      </c>
    </row>
    <row r="12" spans="1:3" ht="14.25">
      <c r="A12" s="27" t="s">
        <v>239</v>
      </c>
      <c r="B12" s="104" t="s">
        <v>244</v>
      </c>
      <c r="C12" s="104" t="s">
        <v>244</v>
      </c>
    </row>
    <row r="13" spans="1:3" ht="14.25">
      <c r="A13" s="4"/>
      <c r="B13" s="102"/>
      <c r="C13" s="76"/>
    </row>
    <row r="14" spans="1:3" ht="14.25">
      <c r="A14" s="73" t="s">
        <v>245</v>
      </c>
      <c r="B14" s="105"/>
      <c r="C14" s="105"/>
    </row>
    <row r="15" spans="1:3" ht="14.25" customHeight="1">
      <c r="A15" s="6"/>
      <c r="B15" s="366" t="s">
        <v>601</v>
      </c>
      <c r="C15" s="6" t="s">
        <v>21</v>
      </c>
    </row>
    <row r="16" spans="1:3" ht="14.25" customHeight="1">
      <c r="A16" s="54"/>
      <c r="B16" s="7" t="s">
        <v>223</v>
      </c>
      <c r="C16" s="90" t="s">
        <v>242</v>
      </c>
    </row>
    <row r="17" spans="1:4" ht="14.25" customHeight="1">
      <c r="A17" s="98" t="s">
        <v>234</v>
      </c>
      <c r="B17" s="106">
        <f>SUM(B18:B24)</f>
        <v>256124.7</v>
      </c>
      <c r="C17" s="107">
        <f>B17/D17*100-100</f>
        <v>25.49502807093789</v>
      </c>
      <c r="D17" s="1">
        <f>SUM(D18:D24)</f>
        <v>204091.51178102594</v>
      </c>
    </row>
    <row r="18" spans="1:4" ht="14.25">
      <c r="A18" s="25" t="s">
        <v>213</v>
      </c>
      <c r="B18" s="78">
        <v>117152</v>
      </c>
      <c r="C18" s="10">
        <v>9.800834153428013</v>
      </c>
      <c r="D18" s="176">
        <f>B18/(1+C18/100)</f>
        <v>106694.99999999999</v>
      </c>
    </row>
    <row r="19" spans="1:4" ht="14.25">
      <c r="A19" s="25" t="s">
        <v>214</v>
      </c>
      <c r="B19" s="78">
        <v>23477</v>
      </c>
      <c r="C19" s="10">
        <v>10.651835792053532</v>
      </c>
      <c r="D19" s="175">
        <f aca="true" t="shared" si="0" ref="D19:D24">B19/(1+C19/100)</f>
        <v>21217.000000000004</v>
      </c>
    </row>
    <row r="20" spans="1:4" ht="14.25">
      <c r="A20" s="25" t="s">
        <v>235</v>
      </c>
      <c r="B20" s="78">
        <v>12462</v>
      </c>
      <c r="C20" s="10">
        <v>67.5</v>
      </c>
      <c r="D20" s="1">
        <f t="shared" si="0"/>
        <v>7440</v>
      </c>
    </row>
    <row r="21" spans="1:4" ht="14.25">
      <c r="A21" s="25" t="s">
        <v>236</v>
      </c>
      <c r="B21" s="78">
        <v>16654</v>
      </c>
      <c r="C21" s="10">
        <v>18.6</v>
      </c>
      <c r="D21" s="1">
        <f t="shared" si="0"/>
        <v>14042.158516020238</v>
      </c>
    </row>
    <row r="22" spans="1:4" ht="14.25">
      <c r="A22" s="25" t="s">
        <v>237</v>
      </c>
      <c r="B22" s="78">
        <v>50357</v>
      </c>
      <c r="C22" s="10">
        <v>134.9</v>
      </c>
      <c r="D22" s="1">
        <f t="shared" si="0"/>
        <v>21437.633035334184</v>
      </c>
    </row>
    <row r="23" spans="1:4" ht="14.25">
      <c r="A23" s="25" t="s">
        <v>238</v>
      </c>
      <c r="B23" s="78">
        <v>6510</v>
      </c>
      <c r="C23" s="10">
        <v>76.1</v>
      </c>
      <c r="D23" s="175">
        <f t="shared" si="0"/>
        <v>3696.763202725724</v>
      </c>
    </row>
    <row r="24" spans="1:4" ht="14.25">
      <c r="A24" s="27" t="s">
        <v>239</v>
      </c>
      <c r="B24" s="108">
        <v>29512.7</v>
      </c>
      <c r="C24" s="28">
        <v>-0.17</v>
      </c>
      <c r="D24" s="1">
        <f t="shared" si="0"/>
        <v>29562.95702694581</v>
      </c>
    </row>
  </sheetData>
  <sheetProtection/>
  <mergeCells count="1">
    <mergeCell ref="A1:C1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D22"/>
  <sheetViews>
    <sheetView zoomScalePageLayoutView="0" workbookViewId="0" topLeftCell="A1">
      <selection activeCell="O15" sqref="O15"/>
    </sheetView>
  </sheetViews>
  <sheetFormatPr defaultColWidth="7.875" defaultRowHeight="14.25"/>
  <cols>
    <col min="1" max="1" width="10.375" style="0" customWidth="1"/>
    <col min="2" max="2" width="13.75390625" style="0" customWidth="1"/>
    <col min="3" max="3" width="11.25390625" style="0" customWidth="1"/>
    <col min="4" max="16384" width="7.875" style="177" customWidth="1"/>
  </cols>
  <sheetData>
    <row r="1" spans="1:3" ht="14.25" customHeight="1">
      <c r="A1" s="443" t="s">
        <v>373</v>
      </c>
      <c r="B1" s="443"/>
      <c r="C1" s="443"/>
    </row>
    <row r="2" spans="1:3" ht="14.25" customHeight="1">
      <c r="A2" s="444" t="s">
        <v>416</v>
      </c>
      <c r="B2" s="444"/>
      <c r="C2" s="444"/>
    </row>
    <row r="3" spans="1:4" ht="14.25">
      <c r="A3" s="6"/>
      <c r="B3" s="367" t="s">
        <v>601</v>
      </c>
      <c r="C3" s="6" t="s">
        <v>246</v>
      </c>
      <c r="D3" s="445" t="s">
        <v>247</v>
      </c>
    </row>
    <row r="4" spans="1:4" ht="14.25">
      <c r="A4" s="7"/>
      <c r="B4" s="109" t="s">
        <v>22</v>
      </c>
      <c r="C4" s="7" t="s">
        <v>224</v>
      </c>
      <c r="D4" s="446"/>
    </row>
    <row r="5" spans="1:4" ht="14.25">
      <c r="A5" s="6" t="s">
        <v>249</v>
      </c>
      <c r="B5" s="92">
        <v>27634.35</v>
      </c>
      <c r="C5" s="10">
        <v>7.9</v>
      </c>
      <c r="D5" s="91" t="s">
        <v>216</v>
      </c>
    </row>
    <row r="6" spans="1:4" ht="14.25">
      <c r="A6" s="78" t="s">
        <v>250</v>
      </c>
      <c r="B6" s="92">
        <v>10579.5122145539</v>
      </c>
      <c r="C6" s="10">
        <v>8.3</v>
      </c>
      <c r="D6" s="216">
        <f>RANK(C6,($C$6:$C$22))</f>
        <v>4</v>
      </c>
    </row>
    <row r="7" spans="1:4" ht="14.25">
      <c r="A7" s="111" t="s">
        <v>254</v>
      </c>
      <c r="B7" s="92">
        <v>1086.92899627319</v>
      </c>
      <c r="C7" s="10">
        <v>7.8</v>
      </c>
      <c r="D7" s="216">
        <f aca="true" t="shared" si="0" ref="D7:D22">RANK(C7,($C$6:$C$22))</f>
        <v>9</v>
      </c>
    </row>
    <row r="8" spans="1:4" ht="14.25">
      <c r="A8" s="111" t="s">
        <v>255</v>
      </c>
      <c r="B8" s="92">
        <v>1262.93844998474</v>
      </c>
      <c r="C8" s="10">
        <v>7.2</v>
      </c>
      <c r="D8" s="216">
        <f t="shared" si="0"/>
        <v>14</v>
      </c>
    </row>
    <row r="9" spans="1:4" ht="14.25">
      <c r="A9" s="111" t="s">
        <v>256</v>
      </c>
      <c r="B9" s="92">
        <v>2931.5625174153</v>
      </c>
      <c r="C9" s="10">
        <v>7</v>
      </c>
      <c r="D9" s="216">
        <f t="shared" si="0"/>
        <v>16</v>
      </c>
    </row>
    <row r="10" spans="1:4" ht="14.25">
      <c r="A10" s="111" t="s">
        <v>257</v>
      </c>
      <c r="B10" s="92">
        <v>2998.16687854369</v>
      </c>
      <c r="C10" s="10">
        <v>7.6</v>
      </c>
      <c r="D10" s="216">
        <f t="shared" si="0"/>
        <v>12</v>
      </c>
    </row>
    <row r="11" spans="1:4" ht="14.25">
      <c r="A11" s="98" t="s">
        <v>251</v>
      </c>
      <c r="B11" s="130">
        <v>684.038486719753</v>
      </c>
      <c r="C11" s="112">
        <v>8.7</v>
      </c>
      <c r="D11" s="217">
        <f t="shared" si="0"/>
        <v>3</v>
      </c>
    </row>
    <row r="12" spans="1:4" ht="14.25">
      <c r="A12" s="111" t="s">
        <v>258</v>
      </c>
      <c r="B12" s="92">
        <v>1342.94509107071</v>
      </c>
      <c r="C12" s="10">
        <v>7.9</v>
      </c>
      <c r="D12" s="216">
        <f t="shared" si="0"/>
        <v>8</v>
      </c>
    </row>
    <row r="13" spans="1:4" ht="14.25">
      <c r="A13" s="111" t="s">
        <v>259</v>
      </c>
      <c r="B13" s="92">
        <v>1381.9643127459</v>
      </c>
      <c r="C13" s="10">
        <v>7.8</v>
      </c>
      <c r="D13" s="216">
        <f t="shared" si="0"/>
        <v>9</v>
      </c>
    </row>
    <row r="14" spans="1:4" ht="14.25">
      <c r="A14" s="111" t="s">
        <v>260</v>
      </c>
      <c r="B14" s="92">
        <v>1426.74673975619</v>
      </c>
      <c r="C14" s="10">
        <v>7.3</v>
      </c>
      <c r="D14" s="216">
        <f t="shared" si="0"/>
        <v>13</v>
      </c>
    </row>
    <row r="15" spans="1:4" ht="14.25">
      <c r="A15" s="111" t="s">
        <v>261</v>
      </c>
      <c r="B15" s="92">
        <v>1233.69485583725</v>
      </c>
      <c r="C15" s="10">
        <v>7.1</v>
      </c>
      <c r="D15" s="216">
        <f t="shared" si="0"/>
        <v>15</v>
      </c>
    </row>
    <row r="16" spans="1:4" ht="14.25">
      <c r="A16" s="111" t="s">
        <v>262</v>
      </c>
      <c r="B16" s="92">
        <v>955.384426306769</v>
      </c>
      <c r="C16" s="10">
        <v>8.8</v>
      </c>
      <c r="D16" s="216">
        <f t="shared" si="0"/>
        <v>2</v>
      </c>
    </row>
    <row r="17" spans="1:4" ht="14.25">
      <c r="A17" s="111" t="s">
        <v>263</v>
      </c>
      <c r="B17" s="92">
        <v>737.495882729571</v>
      </c>
      <c r="C17" s="10">
        <v>7.8</v>
      </c>
      <c r="D17" s="216">
        <f t="shared" si="0"/>
        <v>9</v>
      </c>
    </row>
    <row r="18" spans="1:4" ht="14.25">
      <c r="A18" s="111" t="s">
        <v>264</v>
      </c>
      <c r="B18" s="92">
        <v>606.189613041683</v>
      </c>
      <c r="C18" s="10">
        <v>6.5</v>
      </c>
      <c r="D18" s="216">
        <f t="shared" si="0"/>
        <v>17</v>
      </c>
    </row>
    <row r="19" spans="1:4" ht="14.25">
      <c r="A19" s="111" t="s">
        <v>265</v>
      </c>
      <c r="B19" s="92">
        <v>538.947449388579</v>
      </c>
      <c r="C19" s="10">
        <v>8.3</v>
      </c>
      <c r="D19" s="216">
        <f t="shared" si="0"/>
        <v>4</v>
      </c>
    </row>
    <row r="20" spans="1:4" ht="14.25">
      <c r="A20" s="111" t="s">
        <v>266</v>
      </c>
      <c r="B20" s="92">
        <v>484.992544759184</v>
      </c>
      <c r="C20" s="10">
        <v>8.3</v>
      </c>
      <c r="D20" s="216">
        <f t="shared" si="0"/>
        <v>4</v>
      </c>
    </row>
    <row r="21" spans="1:4" ht="14.25">
      <c r="A21" s="184" t="s">
        <v>267</v>
      </c>
      <c r="B21" s="185">
        <v>388.956632712508</v>
      </c>
      <c r="C21" s="186">
        <v>8</v>
      </c>
      <c r="D21" s="216">
        <f t="shared" si="0"/>
        <v>7</v>
      </c>
    </row>
    <row r="22" spans="1:4" ht="14.25">
      <c r="A22" s="114" t="s">
        <v>377</v>
      </c>
      <c r="B22" s="187">
        <v>20.6749081611033</v>
      </c>
      <c r="C22" s="28">
        <v>10.3</v>
      </c>
      <c r="D22" s="218">
        <f t="shared" si="0"/>
        <v>1</v>
      </c>
    </row>
  </sheetData>
  <sheetProtection/>
  <mergeCells count="3">
    <mergeCell ref="A1:C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H22"/>
  <sheetViews>
    <sheetView zoomScalePageLayoutView="0" workbookViewId="0" topLeftCell="A1">
      <selection activeCell="D25" sqref="D25"/>
    </sheetView>
  </sheetViews>
  <sheetFormatPr defaultColWidth="7.875" defaultRowHeight="14.25"/>
  <cols>
    <col min="1" max="1" width="24.375" style="0" customWidth="1"/>
    <col min="2" max="2" width="8.50390625" style="0" customWidth="1"/>
    <col min="3" max="3" width="9.625" style="0" customWidth="1"/>
    <col min="4" max="16384" width="7.875" style="1" customWidth="1"/>
  </cols>
  <sheetData>
    <row r="1" spans="1:3" ht="14.25">
      <c r="A1" s="390" t="s">
        <v>5</v>
      </c>
      <c r="B1" s="390"/>
      <c r="C1" s="390"/>
    </row>
    <row r="2" spans="1:3" ht="14.25">
      <c r="A2" s="145"/>
      <c r="B2" s="351" t="s">
        <v>601</v>
      </c>
      <c r="C2" s="146" t="s">
        <v>21</v>
      </c>
    </row>
    <row r="3" spans="1:3" ht="14.25">
      <c r="A3" s="147"/>
      <c r="B3" s="148" t="s">
        <v>22</v>
      </c>
      <c r="C3" s="148" t="s">
        <v>23</v>
      </c>
    </row>
    <row r="4" spans="1:3" ht="13.5" customHeight="1">
      <c r="A4" s="180" t="s">
        <v>24</v>
      </c>
      <c r="B4" s="392">
        <v>684.04</v>
      </c>
      <c r="C4" s="394">
        <v>8.7</v>
      </c>
    </row>
    <row r="5" spans="1:3" ht="13.5" customHeight="1">
      <c r="A5" s="352" t="s">
        <v>602</v>
      </c>
      <c r="B5" s="393"/>
      <c r="C5" s="395"/>
    </row>
    <row r="6" spans="1:3" ht="13.5" customHeight="1">
      <c r="A6" s="181" t="s">
        <v>25</v>
      </c>
      <c r="B6" s="150"/>
      <c r="C6" s="151">
        <v>8.3</v>
      </c>
    </row>
    <row r="7" spans="1:3" ht="13.5" customHeight="1">
      <c r="A7" s="181" t="s">
        <v>26</v>
      </c>
      <c r="B7" s="152">
        <v>49.89695708</v>
      </c>
      <c r="C7" s="151">
        <v>8.29</v>
      </c>
    </row>
    <row r="8" spans="1:3" ht="13.5" customHeight="1">
      <c r="A8" s="149" t="s">
        <v>27</v>
      </c>
      <c r="B8" s="152">
        <v>38.45373409</v>
      </c>
      <c r="C8" s="151">
        <v>5.15</v>
      </c>
    </row>
    <row r="9" spans="1:242" ht="13.5" customHeight="1">
      <c r="A9" s="181" t="s">
        <v>28</v>
      </c>
      <c r="B9" s="152"/>
      <c r="C9" s="151">
        <v>10.7</v>
      </c>
      <c r="IG9"/>
      <c r="IH9"/>
    </row>
    <row r="10" spans="1:3" ht="13.5" customHeight="1">
      <c r="A10" s="181" t="s">
        <v>29</v>
      </c>
      <c r="B10" s="152">
        <v>270.27</v>
      </c>
      <c r="C10" s="151">
        <v>13.2</v>
      </c>
    </row>
    <row r="11" spans="1:5" ht="13.5" customHeight="1">
      <c r="A11" s="181" t="s">
        <v>333</v>
      </c>
      <c r="B11" s="153">
        <v>27.5578</v>
      </c>
      <c r="C11" s="151">
        <v>9.9783</v>
      </c>
      <c r="E11" s="1" t="s">
        <v>359</v>
      </c>
    </row>
    <row r="12" spans="1:3" ht="13.5" customHeight="1">
      <c r="A12" s="149" t="s">
        <v>331</v>
      </c>
      <c r="B12" s="153">
        <v>19.1218</v>
      </c>
      <c r="C12" s="151">
        <v>5.7754</v>
      </c>
    </row>
    <row r="13" spans="1:3" ht="13.5" customHeight="1">
      <c r="A13" s="149" t="s">
        <v>332</v>
      </c>
      <c r="B13" s="153">
        <v>8.436</v>
      </c>
      <c r="C13" s="151">
        <v>20.8637</v>
      </c>
    </row>
    <row r="14" spans="1:3" ht="13.5" customHeight="1">
      <c r="A14" s="181" t="s">
        <v>30</v>
      </c>
      <c r="B14" s="153">
        <v>3857</v>
      </c>
      <c r="C14" s="151">
        <v>14</v>
      </c>
    </row>
    <row r="15" spans="1:3" ht="13.5" customHeight="1">
      <c r="A15" s="181" t="s">
        <v>31</v>
      </c>
      <c r="B15" s="152">
        <v>65.363</v>
      </c>
      <c r="C15" s="154">
        <v>20.531005436185666</v>
      </c>
    </row>
    <row r="16" spans="1:3" ht="13.5" customHeight="1">
      <c r="A16" s="149" t="s">
        <v>353</v>
      </c>
      <c r="B16" s="155">
        <v>45.0208</v>
      </c>
      <c r="C16" s="154">
        <v>20.5</v>
      </c>
    </row>
    <row r="17" spans="1:3" ht="13.5" customHeight="1">
      <c r="A17" s="149" t="s">
        <v>354</v>
      </c>
      <c r="B17" s="152">
        <v>31.99</v>
      </c>
      <c r="C17" s="154">
        <v>27.259925772999033</v>
      </c>
    </row>
    <row r="18" spans="1:3" ht="13.5" customHeight="1">
      <c r="A18" s="181" t="s">
        <v>355</v>
      </c>
      <c r="B18" s="152">
        <v>88.9574</v>
      </c>
      <c r="C18" s="151">
        <v>10.89235049788331</v>
      </c>
    </row>
    <row r="19" spans="1:3" ht="13.5" customHeight="1">
      <c r="A19" s="181" t="s">
        <v>32</v>
      </c>
      <c r="B19" s="152">
        <v>734.73</v>
      </c>
      <c r="C19" s="151">
        <v>13.04</v>
      </c>
    </row>
    <row r="20" spans="1:3" ht="13.5" customHeight="1">
      <c r="A20" s="181" t="s">
        <v>371</v>
      </c>
      <c r="B20" s="152">
        <v>501.19</v>
      </c>
      <c r="C20" s="151">
        <v>15.32</v>
      </c>
    </row>
    <row r="21" spans="1:3" ht="13.5" customHeight="1">
      <c r="A21" s="181" t="s">
        <v>33</v>
      </c>
      <c r="B21" s="153">
        <v>101.77809333</v>
      </c>
      <c r="C21" s="151">
        <v>1.8</v>
      </c>
    </row>
    <row r="22" spans="1:3" ht="24.75" customHeight="1">
      <c r="A22" s="391" t="s">
        <v>369</v>
      </c>
      <c r="B22" s="391"/>
      <c r="C22" s="391"/>
    </row>
  </sheetData>
  <sheetProtection/>
  <mergeCells count="4">
    <mergeCell ref="A1:C1"/>
    <mergeCell ref="A22:C22"/>
    <mergeCell ref="B4:B5"/>
    <mergeCell ref="C4:C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A1:E22"/>
  <sheetViews>
    <sheetView zoomScalePageLayoutView="0" workbookViewId="0" topLeftCell="A1">
      <selection activeCell="E17" sqref="E17"/>
    </sheetView>
  </sheetViews>
  <sheetFormatPr defaultColWidth="7.875" defaultRowHeight="14.25"/>
  <cols>
    <col min="1" max="1" width="10.375" style="0" customWidth="1"/>
    <col min="2" max="2" width="10.25390625" style="0" customWidth="1"/>
    <col min="3" max="3" width="10.125" style="0" customWidth="1"/>
    <col min="4" max="16384" width="7.875" style="1" customWidth="1"/>
  </cols>
  <sheetData>
    <row r="1" spans="1:3" ht="14.25" customHeight="1">
      <c r="A1" s="443" t="s">
        <v>417</v>
      </c>
      <c r="B1" s="443"/>
      <c r="C1" s="443"/>
    </row>
    <row r="2" spans="1:3" ht="14.25" customHeight="1">
      <c r="A2" s="444" t="s">
        <v>252</v>
      </c>
      <c r="B2" s="444"/>
      <c r="C2" s="444"/>
    </row>
    <row r="3" spans="1:5" ht="13.5" customHeight="1">
      <c r="A3" s="115"/>
      <c r="B3" s="367" t="s">
        <v>601</v>
      </c>
      <c r="C3" s="445" t="s">
        <v>247</v>
      </c>
      <c r="E3" s="116"/>
    </row>
    <row r="4" spans="1:5" ht="14.25">
      <c r="A4" s="7"/>
      <c r="B4" s="7" t="s">
        <v>224</v>
      </c>
      <c r="C4" s="447"/>
      <c r="E4" s="116"/>
    </row>
    <row r="5" spans="1:5" ht="14.25">
      <c r="A5" s="6" t="s">
        <v>249</v>
      </c>
      <c r="B5" s="87">
        <v>7.8</v>
      </c>
      <c r="C5" s="91" t="s">
        <v>253</v>
      </c>
      <c r="E5" s="117"/>
    </row>
    <row r="6" spans="1:5" ht="14.25">
      <c r="A6" s="78" t="s">
        <v>250</v>
      </c>
      <c r="B6" s="94">
        <v>8.2</v>
      </c>
      <c r="C6" s="103">
        <f>RANK(B6,($B$6:$B$22))</f>
        <v>6</v>
      </c>
      <c r="E6" s="117"/>
    </row>
    <row r="7" spans="1:5" ht="14.25">
      <c r="A7" s="111" t="s">
        <v>254</v>
      </c>
      <c r="B7" s="88">
        <v>9.1</v>
      </c>
      <c r="C7" s="103">
        <f aca="true" t="shared" si="0" ref="C7:C22">RANK(B7,($B$6:$B$22))</f>
        <v>2</v>
      </c>
      <c r="E7" s="116"/>
    </row>
    <row r="8" spans="1:5" ht="14.25">
      <c r="A8" s="111" t="s">
        <v>255</v>
      </c>
      <c r="B8" s="88">
        <v>4.5</v>
      </c>
      <c r="C8" s="103">
        <f t="shared" si="0"/>
        <v>17</v>
      </c>
      <c r="E8" s="117"/>
    </row>
    <row r="9" spans="1:5" ht="14.25">
      <c r="A9" s="111" t="s">
        <v>256</v>
      </c>
      <c r="B9" s="88">
        <v>7.8</v>
      </c>
      <c r="C9" s="103">
        <f t="shared" si="0"/>
        <v>10</v>
      </c>
      <c r="E9" s="117"/>
    </row>
    <row r="10" spans="1:5" ht="14.25">
      <c r="A10" s="111" t="s">
        <v>257</v>
      </c>
      <c r="B10" s="88">
        <v>7.8</v>
      </c>
      <c r="C10" s="103">
        <f t="shared" si="0"/>
        <v>10</v>
      </c>
      <c r="E10" s="116"/>
    </row>
    <row r="11" spans="1:5" ht="14.25">
      <c r="A11" s="98" t="s">
        <v>251</v>
      </c>
      <c r="B11" s="118">
        <v>8.3</v>
      </c>
      <c r="C11" s="113">
        <f t="shared" si="0"/>
        <v>4</v>
      </c>
      <c r="E11" s="117"/>
    </row>
    <row r="12" spans="1:5" ht="14.25">
      <c r="A12" s="111" t="s">
        <v>258</v>
      </c>
      <c r="B12" s="88">
        <v>7.8</v>
      </c>
      <c r="C12" s="103">
        <f t="shared" si="0"/>
        <v>10</v>
      </c>
      <c r="E12" s="117"/>
    </row>
    <row r="13" spans="1:5" ht="14.25">
      <c r="A13" s="111" t="s">
        <v>259</v>
      </c>
      <c r="B13" s="88">
        <v>8.3</v>
      </c>
      <c r="C13" s="103">
        <f t="shared" si="0"/>
        <v>4</v>
      </c>
      <c r="E13" s="116"/>
    </row>
    <row r="14" spans="1:5" ht="14.25">
      <c r="A14" s="111" t="s">
        <v>260</v>
      </c>
      <c r="B14" s="88">
        <v>6.2</v>
      </c>
      <c r="C14" s="103">
        <f t="shared" si="0"/>
        <v>14</v>
      </c>
      <c r="E14" s="117"/>
    </row>
    <row r="15" spans="1:5" ht="14.25">
      <c r="A15" s="111" t="s">
        <v>261</v>
      </c>
      <c r="B15" s="88">
        <v>5.8</v>
      </c>
      <c r="C15" s="103">
        <f t="shared" si="0"/>
        <v>15</v>
      </c>
      <c r="E15" s="117"/>
    </row>
    <row r="16" spans="1:5" ht="14.25">
      <c r="A16" s="111" t="s">
        <v>262</v>
      </c>
      <c r="B16" s="88">
        <v>8.7</v>
      </c>
      <c r="C16" s="103">
        <f t="shared" si="0"/>
        <v>3</v>
      </c>
      <c r="E16" s="116"/>
    </row>
    <row r="17" spans="1:5" ht="14.25">
      <c r="A17" s="111" t="s">
        <v>263</v>
      </c>
      <c r="B17" s="88">
        <v>8.1</v>
      </c>
      <c r="C17" s="103">
        <f t="shared" si="0"/>
        <v>8</v>
      </c>
      <c r="E17" s="117"/>
    </row>
    <row r="18" spans="1:5" ht="14.25">
      <c r="A18" s="111" t="s">
        <v>264</v>
      </c>
      <c r="B18" s="88">
        <v>5.4</v>
      </c>
      <c r="C18" s="103">
        <f t="shared" si="0"/>
        <v>16</v>
      </c>
      <c r="E18" s="117"/>
    </row>
    <row r="19" spans="1:5" ht="14.25">
      <c r="A19" s="111" t="s">
        <v>265</v>
      </c>
      <c r="B19" s="88">
        <v>8.2</v>
      </c>
      <c r="C19" s="103">
        <f t="shared" si="0"/>
        <v>6</v>
      </c>
      <c r="E19" s="116"/>
    </row>
    <row r="20" spans="1:5" ht="14.25">
      <c r="A20" s="111" t="s">
        <v>266</v>
      </c>
      <c r="B20" s="88">
        <v>8.1</v>
      </c>
      <c r="C20" s="103">
        <f t="shared" si="0"/>
        <v>8</v>
      </c>
      <c r="E20" s="117"/>
    </row>
    <row r="21" spans="1:3" ht="14.25">
      <c r="A21" s="184" t="s">
        <v>267</v>
      </c>
      <c r="B21" s="182">
        <v>7.5</v>
      </c>
      <c r="C21" s="103">
        <f t="shared" si="0"/>
        <v>13</v>
      </c>
    </row>
    <row r="22" spans="1:3" ht="14.25">
      <c r="A22" s="114" t="s">
        <v>377</v>
      </c>
      <c r="B22" s="183">
        <v>43.5</v>
      </c>
      <c r="C22" s="104">
        <f t="shared" si="0"/>
        <v>1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3"/>
  <dimension ref="A1:G22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2" width="11.875" style="303" customWidth="1"/>
    <col min="3" max="3" width="11.50390625" style="303" customWidth="1"/>
    <col min="4" max="4" width="10.875" style="303" customWidth="1"/>
    <col min="5" max="7" width="9.00390625" style="303" hidden="1" customWidth="1"/>
    <col min="8" max="16384" width="9.00390625" style="303" customWidth="1"/>
  </cols>
  <sheetData>
    <row r="1" spans="1:4" ht="14.25" customHeight="1">
      <c r="A1" s="448" t="s">
        <v>554</v>
      </c>
      <c r="B1" s="448"/>
      <c r="C1" s="448"/>
      <c r="D1" s="449"/>
    </row>
    <row r="2" spans="1:4" ht="14.25" customHeight="1">
      <c r="A2" s="450" t="s">
        <v>555</v>
      </c>
      <c r="B2" s="450"/>
      <c r="C2" s="451"/>
      <c r="D2" s="451"/>
    </row>
    <row r="3" spans="1:4" ht="14.25" customHeight="1">
      <c r="A3" s="304"/>
      <c r="B3" s="368" t="s">
        <v>601</v>
      </c>
      <c r="C3" s="305" t="s">
        <v>556</v>
      </c>
      <c r="D3" s="452" t="s">
        <v>247</v>
      </c>
    </row>
    <row r="4" spans="1:4" ht="14.25">
      <c r="A4" s="306"/>
      <c r="B4" s="307" t="s">
        <v>22</v>
      </c>
      <c r="C4" s="306" t="s">
        <v>224</v>
      </c>
      <c r="D4" s="453"/>
    </row>
    <row r="5" spans="1:5" ht="14.25">
      <c r="A5" s="326" t="s">
        <v>249</v>
      </c>
      <c r="B5" s="309">
        <v>4399.64</v>
      </c>
      <c r="C5" s="310">
        <v>13.2</v>
      </c>
      <c r="D5" s="311" t="s">
        <v>367</v>
      </c>
      <c r="E5" s="312"/>
    </row>
    <row r="6" spans="1:7" ht="14.25">
      <c r="A6" s="313" t="s">
        <v>250</v>
      </c>
      <c r="B6" s="314">
        <v>1983.52</v>
      </c>
      <c r="C6" s="315">
        <v>12.7</v>
      </c>
      <c r="D6" s="316">
        <f>RANK(C6,($C$6:$C$21))</f>
        <v>11</v>
      </c>
      <c r="E6" s="317">
        <f>ROUND(C6,1)</f>
        <v>12.7</v>
      </c>
      <c r="F6" s="316">
        <f>RANK(E6,($E$6:$E$21))</f>
        <v>11</v>
      </c>
      <c r="G6" s="318">
        <f>D6-F6</f>
        <v>0</v>
      </c>
    </row>
    <row r="7" spans="1:7" ht="14.25">
      <c r="A7" s="313" t="s">
        <v>557</v>
      </c>
      <c r="B7" s="314">
        <v>193.68</v>
      </c>
      <c r="C7" s="319">
        <v>12.6</v>
      </c>
      <c r="D7" s="316">
        <f aca="true" t="shared" si="0" ref="D7:D21">RANK(C7,($C$6:$C$21))</f>
        <v>12</v>
      </c>
      <c r="E7" s="317">
        <f aca="true" t="shared" si="1" ref="E7:E21">ROUND(C7,1)</f>
        <v>12.6</v>
      </c>
      <c r="F7" s="316">
        <f aca="true" t="shared" si="2" ref="F7:F21">RANK(E7,($E$6:$E$21))</f>
        <v>12</v>
      </c>
      <c r="G7" s="318">
        <f aca="true" t="shared" si="3" ref="G7:G21">D7-F7</f>
        <v>0</v>
      </c>
    </row>
    <row r="8" spans="1:7" ht="14.25">
      <c r="A8" s="313" t="s">
        <v>558</v>
      </c>
      <c r="B8" s="314">
        <v>169.18</v>
      </c>
      <c r="C8" s="319">
        <v>11.6</v>
      </c>
      <c r="D8" s="316">
        <f t="shared" si="0"/>
        <v>13</v>
      </c>
      <c r="E8" s="317">
        <f t="shared" si="1"/>
        <v>11.6</v>
      </c>
      <c r="F8" s="316">
        <f t="shared" si="2"/>
        <v>13</v>
      </c>
      <c r="G8" s="318">
        <f t="shared" si="3"/>
        <v>0</v>
      </c>
    </row>
    <row r="9" spans="1:7" ht="14.25">
      <c r="A9" s="313" t="s">
        <v>559</v>
      </c>
      <c r="B9" s="314">
        <v>310.65</v>
      </c>
      <c r="C9" s="319">
        <v>13.6</v>
      </c>
      <c r="D9" s="316">
        <f t="shared" si="0"/>
        <v>7</v>
      </c>
      <c r="E9" s="317">
        <f t="shared" si="1"/>
        <v>13.6</v>
      </c>
      <c r="F9" s="316">
        <f t="shared" si="2"/>
        <v>7</v>
      </c>
      <c r="G9" s="318">
        <f t="shared" si="3"/>
        <v>0</v>
      </c>
    </row>
    <row r="10" spans="1:7" ht="14.25">
      <c r="A10" s="320" t="s">
        <v>257</v>
      </c>
      <c r="B10" s="314">
        <v>662.65</v>
      </c>
      <c r="C10" s="319">
        <v>13.5</v>
      </c>
      <c r="D10" s="316">
        <f t="shared" si="0"/>
        <v>8</v>
      </c>
      <c r="E10" s="317">
        <f t="shared" si="1"/>
        <v>13.5</v>
      </c>
      <c r="F10" s="316">
        <f t="shared" si="2"/>
        <v>8</v>
      </c>
      <c r="G10" s="318">
        <f t="shared" si="3"/>
        <v>0</v>
      </c>
    </row>
    <row r="11" spans="1:7" ht="14.25">
      <c r="A11" s="321" t="s">
        <v>251</v>
      </c>
      <c r="B11" s="322">
        <v>83.12</v>
      </c>
      <c r="C11" s="323">
        <v>14.4</v>
      </c>
      <c r="D11" s="371">
        <f t="shared" si="0"/>
        <v>5</v>
      </c>
      <c r="E11" s="317">
        <f t="shared" si="1"/>
        <v>14.4</v>
      </c>
      <c r="F11" s="316">
        <f t="shared" si="2"/>
        <v>5</v>
      </c>
      <c r="G11" s="318">
        <f t="shared" si="3"/>
        <v>0</v>
      </c>
    </row>
    <row r="12" spans="1:7" ht="14.25">
      <c r="A12" s="313" t="s">
        <v>560</v>
      </c>
      <c r="B12" s="314">
        <v>183.03</v>
      </c>
      <c r="C12" s="319">
        <v>15.5</v>
      </c>
      <c r="D12" s="316">
        <f t="shared" si="0"/>
        <v>3</v>
      </c>
      <c r="E12" s="317">
        <f t="shared" si="1"/>
        <v>15.5</v>
      </c>
      <c r="F12" s="316">
        <f t="shared" si="2"/>
        <v>3</v>
      </c>
      <c r="G12" s="318">
        <f t="shared" si="3"/>
        <v>0</v>
      </c>
    </row>
    <row r="13" spans="1:7" ht="14.25">
      <c r="A13" s="313" t="s">
        <v>561</v>
      </c>
      <c r="B13" s="314">
        <v>166.77</v>
      </c>
      <c r="C13" s="319">
        <v>15.9</v>
      </c>
      <c r="D13" s="316">
        <f t="shared" si="0"/>
        <v>1</v>
      </c>
      <c r="E13" s="317">
        <f t="shared" si="1"/>
        <v>15.9</v>
      </c>
      <c r="F13" s="316">
        <f t="shared" si="2"/>
        <v>1</v>
      </c>
      <c r="G13" s="318">
        <f t="shared" si="3"/>
        <v>0</v>
      </c>
    </row>
    <row r="14" spans="1:7" ht="14.25">
      <c r="A14" s="313" t="s">
        <v>562</v>
      </c>
      <c r="B14" s="314">
        <v>163.2</v>
      </c>
      <c r="C14" s="319">
        <v>13.4</v>
      </c>
      <c r="D14" s="316">
        <f t="shared" si="0"/>
        <v>9</v>
      </c>
      <c r="E14" s="317">
        <f t="shared" si="1"/>
        <v>13.4</v>
      </c>
      <c r="F14" s="316">
        <f t="shared" si="2"/>
        <v>9</v>
      </c>
      <c r="G14" s="318">
        <f t="shared" si="3"/>
        <v>0</v>
      </c>
    </row>
    <row r="15" spans="1:7" ht="14.25">
      <c r="A15" s="313" t="s">
        <v>563</v>
      </c>
      <c r="B15" s="314">
        <v>122.22</v>
      </c>
      <c r="C15" s="319">
        <v>11.3</v>
      </c>
      <c r="D15" s="316">
        <f t="shared" si="0"/>
        <v>14</v>
      </c>
      <c r="E15" s="317">
        <f t="shared" si="1"/>
        <v>11.3</v>
      </c>
      <c r="F15" s="316">
        <f t="shared" si="2"/>
        <v>14</v>
      </c>
      <c r="G15" s="318">
        <f t="shared" si="3"/>
        <v>0</v>
      </c>
    </row>
    <row r="16" spans="1:7" ht="14.25">
      <c r="A16" s="313" t="s">
        <v>564</v>
      </c>
      <c r="B16" s="314">
        <v>95.56</v>
      </c>
      <c r="C16" s="319">
        <v>15.8</v>
      </c>
      <c r="D16" s="316">
        <f t="shared" si="0"/>
        <v>2</v>
      </c>
      <c r="E16" s="317">
        <f t="shared" si="1"/>
        <v>15.8</v>
      </c>
      <c r="F16" s="316">
        <f t="shared" si="2"/>
        <v>2</v>
      </c>
      <c r="G16" s="318">
        <f t="shared" si="3"/>
        <v>0</v>
      </c>
    </row>
    <row r="17" spans="1:7" ht="14.25">
      <c r="A17" s="313" t="s">
        <v>565</v>
      </c>
      <c r="B17" s="314">
        <v>84.94</v>
      </c>
      <c r="C17" s="319">
        <v>14.8</v>
      </c>
      <c r="D17" s="316">
        <f t="shared" si="0"/>
        <v>4</v>
      </c>
      <c r="E17" s="317">
        <f t="shared" si="1"/>
        <v>14.8</v>
      </c>
      <c r="F17" s="316">
        <f t="shared" si="2"/>
        <v>4</v>
      </c>
      <c r="G17" s="318">
        <f t="shared" si="3"/>
        <v>0</v>
      </c>
    </row>
    <row r="18" spans="1:7" ht="14.25">
      <c r="A18" s="313" t="s">
        <v>566</v>
      </c>
      <c r="B18" s="314">
        <v>4.26</v>
      </c>
      <c r="C18" s="319">
        <v>10.2</v>
      </c>
      <c r="D18" s="316">
        <f t="shared" si="0"/>
        <v>15</v>
      </c>
      <c r="E18" s="317">
        <f t="shared" si="1"/>
        <v>10.2</v>
      </c>
      <c r="F18" s="316">
        <f t="shared" si="2"/>
        <v>15</v>
      </c>
      <c r="G18" s="318">
        <f t="shared" si="3"/>
        <v>0</v>
      </c>
    </row>
    <row r="19" spans="1:7" ht="14.25">
      <c r="A19" s="313" t="s">
        <v>567</v>
      </c>
      <c r="B19" s="314">
        <v>56.52</v>
      </c>
      <c r="C19" s="319">
        <v>14.2</v>
      </c>
      <c r="D19" s="316">
        <f t="shared" si="0"/>
        <v>6</v>
      </c>
      <c r="E19" s="317">
        <f t="shared" si="1"/>
        <v>14.2</v>
      </c>
      <c r="F19" s="316">
        <f t="shared" si="2"/>
        <v>6</v>
      </c>
      <c r="G19" s="318">
        <f t="shared" si="3"/>
        <v>0</v>
      </c>
    </row>
    <row r="20" spans="1:7" ht="14.25">
      <c r="A20" s="313" t="s">
        <v>568</v>
      </c>
      <c r="B20" s="314">
        <v>73.43</v>
      </c>
      <c r="C20" s="319">
        <v>9.8</v>
      </c>
      <c r="D20" s="316">
        <f t="shared" si="0"/>
        <v>16</v>
      </c>
      <c r="E20" s="317">
        <f t="shared" si="1"/>
        <v>9.8</v>
      </c>
      <c r="F20" s="316">
        <f t="shared" si="2"/>
        <v>16</v>
      </c>
      <c r="G20" s="318">
        <f t="shared" si="3"/>
        <v>0</v>
      </c>
    </row>
    <row r="21" spans="1:7" ht="14.25">
      <c r="A21" s="320" t="s">
        <v>569</v>
      </c>
      <c r="B21" s="314">
        <v>46.91</v>
      </c>
      <c r="C21" s="319">
        <v>13.4</v>
      </c>
      <c r="D21" s="316">
        <f t="shared" si="0"/>
        <v>9</v>
      </c>
      <c r="E21" s="317">
        <f t="shared" si="1"/>
        <v>13.4</v>
      </c>
      <c r="F21" s="316">
        <f t="shared" si="2"/>
        <v>9</v>
      </c>
      <c r="G21" s="318">
        <f t="shared" si="3"/>
        <v>0</v>
      </c>
    </row>
    <row r="22" spans="1:4" ht="14.25">
      <c r="A22" s="324" t="s">
        <v>570</v>
      </c>
      <c r="B22" s="325" t="s">
        <v>216</v>
      </c>
      <c r="C22" s="308" t="s">
        <v>571</v>
      </c>
      <c r="D22" s="308" t="s">
        <v>571</v>
      </c>
    </row>
  </sheetData>
  <sheetProtection/>
  <mergeCells count="3"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C22"/>
  <sheetViews>
    <sheetView zoomScalePageLayoutView="0" workbookViewId="0" topLeftCell="A1">
      <selection activeCell="D21" sqref="D21"/>
    </sheetView>
  </sheetViews>
  <sheetFormatPr defaultColWidth="7.875" defaultRowHeight="14.25"/>
  <cols>
    <col min="1" max="1" width="11.25390625" style="0" customWidth="1"/>
    <col min="2" max="2" width="13.50390625" style="0" customWidth="1"/>
    <col min="3" max="3" width="9.25390625" style="1" customWidth="1"/>
    <col min="4" max="4" width="10.375" style="1" customWidth="1"/>
    <col min="5" max="5" width="10.625" style="1" customWidth="1"/>
    <col min="6" max="16384" width="7.875" style="1" customWidth="1"/>
  </cols>
  <sheetData>
    <row r="1" spans="1:3" ht="14.25">
      <c r="A1" s="454" t="s">
        <v>374</v>
      </c>
      <c r="B1" s="455"/>
      <c r="C1" s="456"/>
    </row>
    <row r="2" spans="1:3" ht="14.25">
      <c r="A2" s="413" t="s">
        <v>268</v>
      </c>
      <c r="B2" s="457"/>
      <c r="C2" s="457"/>
    </row>
    <row r="3" spans="1:3" ht="14.25">
      <c r="A3" s="6"/>
      <c r="B3" s="366" t="s">
        <v>618</v>
      </c>
      <c r="C3" s="445" t="s">
        <v>247</v>
      </c>
    </row>
    <row r="4" spans="1:3" ht="14.25">
      <c r="A4" s="7"/>
      <c r="B4" s="7" t="s">
        <v>224</v>
      </c>
      <c r="C4" s="446"/>
    </row>
    <row r="5" spans="1:3" ht="14.25">
      <c r="A5" s="6" t="s">
        <v>249</v>
      </c>
      <c r="B5" s="119">
        <v>10.9</v>
      </c>
      <c r="C5" s="91" t="s">
        <v>253</v>
      </c>
    </row>
    <row r="6" spans="1:3" ht="14.25">
      <c r="A6" s="78" t="s">
        <v>250</v>
      </c>
      <c r="B6" s="120">
        <v>10.7</v>
      </c>
      <c r="C6" s="103">
        <f>RANK(B6,($B$6:$B$22))</f>
        <v>11</v>
      </c>
    </row>
    <row r="7" spans="1:3" ht="14.25">
      <c r="A7" s="111" t="s">
        <v>269</v>
      </c>
      <c r="B7" s="120">
        <v>10.6</v>
      </c>
      <c r="C7" s="103">
        <f aca="true" t="shared" si="0" ref="C7:C22">RANK(B7,($B$6:$B$22))</f>
        <v>13</v>
      </c>
    </row>
    <row r="8" spans="1:3" ht="14.25">
      <c r="A8" s="111" t="s">
        <v>270</v>
      </c>
      <c r="B8" s="120">
        <v>12.1</v>
      </c>
      <c r="C8" s="103">
        <f t="shared" si="0"/>
        <v>2</v>
      </c>
    </row>
    <row r="9" spans="1:3" ht="14.25">
      <c r="A9" s="111" t="s">
        <v>271</v>
      </c>
      <c r="B9" s="120">
        <v>10.1</v>
      </c>
      <c r="C9" s="103">
        <f t="shared" si="0"/>
        <v>14</v>
      </c>
    </row>
    <row r="10" spans="1:3" ht="14.25">
      <c r="A10" s="111" t="s">
        <v>272</v>
      </c>
      <c r="B10" s="120">
        <v>11.7</v>
      </c>
      <c r="C10" s="103">
        <f t="shared" si="0"/>
        <v>4</v>
      </c>
    </row>
    <row r="11" spans="1:3" ht="14.25">
      <c r="A11" s="98" t="s">
        <v>251</v>
      </c>
      <c r="B11" s="121">
        <v>10.7</v>
      </c>
      <c r="C11" s="292">
        <f t="shared" si="0"/>
        <v>11</v>
      </c>
    </row>
    <row r="12" spans="1:3" ht="14.25">
      <c r="A12" s="111" t="s">
        <v>273</v>
      </c>
      <c r="B12" s="120">
        <v>11.8</v>
      </c>
      <c r="C12" s="103">
        <f t="shared" si="0"/>
        <v>3</v>
      </c>
    </row>
    <row r="13" spans="1:3" ht="14.25">
      <c r="A13" s="111" t="s">
        <v>274</v>
      </c>
      <c r="B13" s="120">
        <v>11.2</v>
      </c>
      <c r="C13" s="103">
        <f t="shared" si="0"/>
        <v>8</v>
      </c>
    </row>
    <row r="14" spans="1:3" ht="14.25">
      <c r="A14" s="111" t="s">
        <v>275</v>
      </c>
      <c r="B14" s="120">
        <v>10</v>
      </c>
      <c r="C14" s="103">
        <f t="shared" si="0"/>
        <v>15</v>
      </c>
    </row>
    <row r="15" spans="1:3" ht="14.25">
      <c r="A15" s="111" t="s">
        <v>276</v>
      </c>
      <c r="B15" s="120">
        <v>9.8</v>
      </c>
      <c r="C15" s="103">
        <f t="shared" si="0"/>
        <v>16</v>
      </c>
    </row>
    <row r="16" spans="1:3" ht="14.25">
      <c r="A16" s="111" t="s">
        <v>277</v>
      </c>
      <c r="B16" s="120">
        <v>11.5</v>
      </c>
      <c r="C16" s="103">
        <f t="shared" si="0"/>
        <v>5</v>
      </c>
    </row>
    <row r="17" spans="1:3" ht="14.25">
      <c r="A17" s="111" t="s">
        <v>278</v>
      </c>
      <c r="B17" s="120">
        <v>11.1</v>
      </c>
      <c r="C17" s="103">
        <f t="shared" si="0"/>
        <v>9</v>
      </c>
    </row>
    <row r="18" spans="1:3" ht="14.25">
      <c r="A18" s="111" t="s">
        <v>279</v>
      </c>
      <c r="B18" s="120">
        <v>10.9</v>
      </c>
      <c r="C18" s="103">
        <f t="shared" si="0"/>
        <v>10</v>
      </c>
    </row>
    <row r="19" spans="1:3" ht="14.25">
      <c r="A19" s="111" t="s">
        <v>280</v>
      </c>
      <c r="B19" s="120">
        <v>12.3</v>
      </c>
      <c r="C19" s="103">
        <f t="shared" si="0"/>
        <v>1</v>
      </c>
    </row>
    <row r="20" spans="1:3" ht="14.25">
      <c r="A20" s="111" t="s">
        <v>281</v>
      </c>
      <c r="B20" s="120">
        <v>11.3</v>
      </c>
      <c r="C20" s="103">
        <f t="shared" si="0"/>
        <v>6</v>
      </c>
    </row>
    <row r="21" spans="1:3" ht="14.25">
      <c r="A21" s="184" t="s">
        <v>282</v>
      </c>
      <c r="B21" s="188">
        <v>11.3</v>
      </c>
      <c r="C21" s="103">
        <f t="shared" si="0"/>
        <v>6</v>
      </c>
    </row>
    <row r="22" spans="1:3" ht="14.25">
      <c r="A22" s="114" t="s">
        <v>377</v>
      </c>
      <c r="B22" s="189">
        <v>8.5</v>
      </c>
      <c r="C22" s="104">
        <f t="shared" si="0"/>
        <v>17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4"/>
  <dimension ref="A1:G22"/>
  <sheetViews>
    <sheetView zoomScalePageLayoutView="0" workbookViewId="0" topLeftCell="A1">
      <selection activeCell="J15" sqref="J15"/>
    </sheetView>
  </sheetViews>
  <sheetFormatPr defaultColWidth="7.875" defaultRowHeight="14.25"/>
  <cols>
    <col min="1" max="1" width="10.50390625" style="0" customWidth="1"/>
    <col min="2" max="2" width="9.125" style="0" customWidth="1"/>
    <col min="3" max="3" width="7.875" style="1" customWidth="1"/>
    <col min="4" max="4" width="9.125" style="1" customWidth="1"/>
    <col min="5" max="5" width="9.50390625" style="1" hidden="1" customWidth="1"/>
    <col min="6" max="7" width="7.875" style="1" hidden="1" customWidth="1"/>
    <col min="8" max="16384" width="7.875" style="1" customWidth="1"/>
  </cols>
  <sheetData>
    <row r="1" spans="1:4" ht="13.5" customHeight="1">
      <c r="A1" s="458" t="s">
        <v>368</v>
      </c>
      <c r="B1" s="459"/>
      <c r="C1" s="459"/>
      <c r="D1" s="459"/>
    </row>
    <row r="2" spans="1:4" ht="14.25">
      <c r="A2" s="413" t="s">
        <v>283</v>
      </c>
      <c r="B2" s="413"/>
      <c r="C2" s="413"/>
      <c r="D2" s="413"/>
    </row>
    <row r="3" spans="1:4" ht="14.25">
      <c r="A3" s="6"/>
      <c r="B3" s="367" t="s">
        <v>601</v>
      </c>
      <c r="C3" s="6" t="s">
        <v>246</v>
      </c>
      <c r="D3" s="445" t="s">
        <v>284</v>
      </c>
    </row>
    <row r="4" spans="1:4" ht="14.25">
      <c r="A4" s="54"/>
      <c r="B4" s="109" t="s">
        <v>248</v>
      </c>
      <c r="C4" s="7" t="s">
        <v>224</v>
      </c>
      <c r="D4" s="446"/>
    </row>
    <row r="5" spans="1:7" ht="14.25">
      <c r="A5" s="6" t="s">
        <v>249</v>
      </c>
      <c r="B5" s="123">
        <v>13126.255941627593</v>
      </c>
      <c r="C5" s="87">
        <v>11.281319182229083</v>
      </c>
      <c r="D5" s="91" t="s">
        <v>253</v>
      </c>
      <c r="F5" s="124"/>
      <c r="G5" s="112"/>
    </row>
    <row r="6" spans="1:7" ht="14.25">
      <c r="A6" s="78" t="s">
        <v>378</v>
      </c>
      <c r="B6" s="123">
        <v>4863.40432306378</v>
      </c>
      <c r="C6" s="88">
        <v>10.354145253531911</v>
      </c>
      <c r="D6" s="103">
        <f>RANK(C6,($C$6:$C$22))</f>
        <v>17</v>
      </c>
      <c r="E6" s="172">
        <f>ROUND(C6,1)</f>
        <v>10.4</v>
      </c>
      <c r="F6" s="124">
        <f>RANK(E6,($E$6:$E$22))</f>
        <v>17</v>
      </c>
      <c r="G6" s="103">
        <f>D6-F6</f>
        <v>0</v>
      </c>
    </row>
    <row r="7" spans="1:7" ht="14.25">
      <c r="A7" s="111" t="s">
        <v>285</v>
      </c>
      <c r="B7" s="123">
        <v>569.6109626368676</v>
      </c>
      <c r="C7" s="88">
        <v>11.556985704695904</v>
      </c>
      <c r="D7" s="103">
        <f aca="true" t="shared" si="0" ref="D7:D18">RANK(C7,($C$6:$C$22))</f>
        <v>9</v>
      </c>
      <c r="E7" s="172">
        <f aca="true" t="shared" si="1" ref="E7:E20">ROUND(C7,1)</f>
        <v>11.6</v>
      </c>
      <c r="F7" s="124">
        <f aca="true" t="shared" si="2" ref="F7:F22">RANK(E7,($E$6:$E$22))</f>
        <v>9</v>
      </c>
      <c r="G7" s="103">
        <f aca="true" t="shared" si="3" ref="G7:G22">D7-F7</f>
        <v>0</v>
      </c>
    </row>
    <row r="8" spans="1:7" ht="14.25">
      <c r="A8" s="111" t="s">
        <v>286</v>
      </c>
      <c r="B8" s="123">
        <v>650.7827630068542</v>
      </c>
      <c r="C8" s="88">
        <v>11.759763094452708</v>
      </c>
      <c r="D8" s="103">
        <f t="shared" si="0"/>
        <v>7</v>
      </c>
      <c r="E8" s="172">
        <f t="shared" si="1"/>
        <v>11.8</v>
      </c>
      <c r="F8" s="124">
        <f t="shared" si="2"/>
        <v>7</v>
      </c>
      <c r="G8" s="103">
        <f t="shared" si="3"/>
        <v>0</v>
      </c>
    </row>
    <row r="9" spans="1:7" ht="14.25">
      <c r="A9" s="111" t="s">
        <v>287</v>
      </c>
      <c r="B9" s="123">
        <v>1094.565379770641</v>
      </c>
      <c r="C9" s="88">
        <v>11.453346741702305</v>
      </c>
      <c r="D9" s="103">
        <f t="shared" si="0"/>
        <v>10</v>
      </c>
      <c r="E9" s="172">
        <f t="shared" si="1"/>
        <v>11.5</v>
      </c>
      <c r="F9" s="124">
        <f t="shared" si="2"/>
        <v>10</v>
      </c>
      <c r="G9" s="103">
        <f t="shared" si="3"/>
        <v>0</v>
      </c>
    </row>
    <row r="10" spans="1:7" ht="14.25">
      <c r="A10" s="111" t="s">
        <v>288</v>
      </c>
      <c r="B10" s="123">
        <v>1185.2273204773805</v>
      </c>
      <c r="C10" s="88">
        <v>12.332514879874708</v>
      </c>
      <c r="D10" s="103">
        <f t="shared" si="0"/>
        <v>4</v>
      </c>
      <c r="E10" s="172">
        <f t="shared" si="1"/>
        <v>12.3</v>
      </c>
      <c r="F10" s="124">
        <f t="shared" si="2"/>
        <v>4</v>
      </c>
      <c r="G10" s="103">
        <f t="shared" si="3"/>
        <v>0</v>
      </c>
    </row>
    <row r="11" spans="1:7" ht="14.25">
      <c r="A11" s="98" t="s">
        <v>251</v>
      </c>
      <c r="B11" s="125">
        <v>270.2698710805341</v>
      </c>
      <c r="C11" s="118">
        <v>13.182739514276392</v>
      </c>
      <c r="D11" s="113">
        <f t="shared" si="0"/>
        <v>1</v>
      </c>
      <c r="E11" s="172">
        <f t="shared" si="1"/>
        <v>13.2</v>
      </c>
      <c r="F11" s="124">
        <f t="shared" si="2"/>
        <v>1</v>
      </c>
      <c r="G11" s="103">
        <f t="shared" si="3"/>
        <v>0</v>
      </c>
    </row>
    <row r="12" spans="1:7" ht="14.25">
      <c r="A12" s="111" t="s">
        <v>289</v>
      </c>
      <c r="B12" s="123">
        <v>553.2711531248013</v>
      </c>
      <c r="C12" s="88">
        <v>12.472603503377314</v>
      </c>
      <c r="D12" s="103">
        <f t="shared" si="0"/>
        <v>2</v>
      </c>
      <c r="E12" s="172">
        <f t="shared" si="1"/>
        <v>12.5</v>
      </c>
      <c r="F12" s="124">
        <f t="shared" si="2"/>
        <v>2</v>
      </c>
      <c r="G12" s="103">
        <f t="shared" si="3"/>
        <v>0</v>
      </c>
    </row>
    <row r="13" spans="1:7" ht="14.25">
      <c r="A13" s="111" t="s">
        <v>290</v>
      </c>
      <c r="B13" s="123">
        <v>780.4346449930606</v>
      </c>
      <c r="C13" s="88">
        <v>11.17518349755511</v>
      </c>
      <c r="D13" s="103">
        <f t="shared" si="0"/>
        <v>12</v>
      </c>
      <c r="E13" s="172">
        <f t="shared" si="1"/>
        <v>11.2</v>
      </c>
      <c r="F13" s="124">
        <f t="shared" si="2"/>
        <v>12</v>
      </c>
      <c r="G13" s="103">
        <f t="shared" si="3"/>
        <v>0</v>
      </c>
    </row>
    <row r="14" spans="1:7" ht="14.25">
      <c r="A14" s="111" t="s">
        <v>291</v>
      </c>
      <c r="B14" s="123">
        <v>922.8641956790945</v>
      </c>
      <c r="C14" s="88">
        <v>11.119298545053084</v>
      </c>
      <c r="D14" s="103">
        <v>14</v>
      </c>
      <c r="E14" s="172">
        <f t="shared" si="1"/>
        <v>11.1</v>
      </c>
      <c r="F14" s="124">
        <f t="shared" si="2"/>
        <v>14</v>
      </c>
      <c r="G14" s="103">
        <f t="shared" si="3"/>
        <v>0</v>
      </c>
    </row>
    <row r="15" spans="1:7" ht="14.25">
      <c r="A15" s="111" t="s">
        <v>292</v>
      </c>
      <c r="B15" s="123">
        <v>851.5593010789559</v>
      </c>
      <c r="C15" s="88">
        <v>11.279958345783797</v>
      </c>
      <c r="D15" s="103">
        <f t="shared" si="0"/>
        <v>11</v>
      </c>
      <c r="E15" s="172">
        <f t="shared" si="1"/>
        <v>11.3</v>
      </c>
      <c r="F15" s="124">
        <f t="shared" si="2"/>
        <v>11</v>
      </c>
      <c r="G15" s="103">
        <f t="shared" si="3"/>
        <v>0</v>
      </c>
    </row>
    <row r="16" spans="1:7" ht="14.25">
      <c r="A16" s="111" t="s">
        <v>293</v>
      </c>
      <c r="B16" s="123">
        <v>395.01561794568397</v>
      </c>
      <c r="C16" s="88">
        <v>11.852052322596009</v>
      </c>
      <c r="D16" s="103">
        <f t="shared" si="0"/>
        <v>6</v>
      </c>
      <c r="E16" s="172">
        <f t="shared" si="1"/>
        <v>11.9</v>
      </c>
      <c r="F16" s="124">
        <f t="shared" si="2"/>
        <v>6</v>
      </c>
      <c r="G16" s="103">
        <f t="shared" si="3"/>
        <v>0</v>
      </c>
    </row>
    <row r="17" spans="1:7" ht="14.25">
      <c r="A17" s="111" t="s">
        <v>294</v>
      </c>
      <c r="B17" s="123">
        <v>385.5657388072466</v>
      </c>
      <c r="C17" s="88">
        <v>11.160953401857697</v>
      </c>
      <c r="D17" s="103">
        <v>12</v>
      </c>
      <c r="E17" s="172">
        <f t="shared" si="1"/>
        <v>11.2</v>
      </c>
      <c r="F17" s="124">
        <f t="shared" si="2"/>
        <v>12</v>
      </c>
      <c r="G17" s="103">
        <f t="shared" si="3"/>
        <v>0</v>
      </c>
    </row>
    <row r="18" spans="1:7" ht="14.25">
      <c r="A18" s="111" t="s">
        <v>295</v>
      </c>
      <c r="B18" s="123">
        <v>440.76765137655747</v>
      </c>
      <c r="C18" s="88">
        <v>11.12826470914139</v>
      </c>
      <c r="D18" s="103">
        <f t="shared" si="0"/>
        <v>14</v>
      </c>
      <c r="E18" s="172">
        <f t="shared" si="1"/>
        <v>11.1</v>
      </c>
      <c r="F18" s="124">
        <f t="shared" si="2"/>
        <v>14</v>
      </c>
      <c r="G18" s="103">
        <f t="shared" si="3"/>
        <v>0</v>
      </c>
    </row>
    <row r="19" spans="1:7" ht="14.25">
      <c r="A19" s="111" t="s">
        <v>296</v>
      </c>
      <c r="B19" s="123">
        <v>267.08185007824454</v>
      </c>
      <c r="C19" s="88">
        <v>12.377626304555903</v>
      </c>
      <c r="D19" s="103">
        <f>RANK(C19,($C$6:$C$22))</f>
        <v>3</v>
      </c>
      <c r="E19" s="172">
        <f t="shared" si="1"/>
        <v>12.4</v>
      </c>
      <c r="F19" s="124">
        <f t="shared" si="2"/>
        <v>3</v>
      </c>
      <c r="G19" s="103">
        <f t="shared" si="3"/>
        <v>0</v>
      </c>
    </row>
    <row r="20" spans="1:7" ht="14.25">
      <c r="A20" s="111" t="s">
        <v>297</v>
      </c>
      <c r="B20" s="123">
        <v>185.96042193330518</v>
      </c>
      <c r="C20" s="88">
        <v>12.284870849063395</v>
      </c>
      <c r="D20" s="103">
        <v>4</v>
      </c>
      <c r="E20" s="172">
        <f t="shared" si="1"/>
        <v>12.3</v>
      </c>
      <c r="F20" s="124">
        <f t="shared" si="2"/>
        <v>4</v>
      </c>
      <c r="G20" s="103">
        <f t="shared" si="3"/>
        <v>0</v>
      </c>
    </row>
    <row r="21" spans="1:7" ht="14.25">
      <c r="A21" s="184" t="s">
        <v>298</v>
      </c>
      <c r="B21" s="190">
        <v>255.15876382046417</v>
      </c>
      <c r="C21" s="182">
        <v>11.708670214635703</v>
      </c>
      <c r="D21" s="103">
        <f>RANK(C21,($C$6:$C$22))</f>
        <v>8</v>
      </c>
      <c r="E21" s="172">
        <f>ROUND(C21,1)</f>
        <v>11.7</v>
      </c>
      <c r="F21" s="124">
        <f t="shared" si="2"/>
        <v>8</v>
      </c>
      <c r="G21" s="103">
        <f t="shared" si="3"/>
        <v>0</v>
      </c>
    </row>
    <row r="22" spans="1:7" ht="14.25">
      <c r="A22" s="114" t="s">
        <v>377</v>
      </c>
      <c r="B22" s="192">
        <v>13.079394700164263</v>
      </c>
      <c r="C22" s="191">
        <v>11.037260632545113</v>
      </c>
      <c r="D22" s="104">
        <f>RANK(C22,($C$6:$C$22))</f>
        <v>16</v>
      </c>
      <c r="E22" s="172">
        <f>ROUND(C22,1)</f>
        <v>11</v>
      </c>
      <c r="F22" s="124">
        <f t="shared" si="2"/>
        <v>16</v>
      </c>
      <c r="G22" s="103">
        <f t="shared" si="3"/>
        <v>0</v>
      </c>
    </row>
  </sheetData>
  <sheetProtection/>
  <mergeCells count="3"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zoomScalePageLayoutView="0" workbookViewId="0" topLeftCell="A1">
      <selection activeCell="J21" sqref="J21"/>
    </sheetView>
  </sheetViews>
  <sheetFormatPr defaultColWidth="7.875" defaultRowHeight="14.25"/>
  <cols>
    <col min="1" max="1" width="10.25390625" style="1" customWidth="1"/>
    <col min="2" max="2" width="10.125" style="0" customWidth="1"/>
    <col min="3" max="3" width="8.50390625" style="0" customWidth="1"/>
    <col min="4" max="4" width="8.375" style="0" customWidth="1"/>
    <col min="5" max="5" width="7.875" style="1" hidden="1" customWidth="1"/>
    <col min="6" max="6" width="12.125" style="1" hidden="1" customWidth="1"/>
    <col min="7" max="7" width="12.75390625" style="1" hidden="1" customWidth="1"/>
    <col min="8" max="16384" width="7.875" style="1" customWidth="1"/>
  </cols>
  <sheetData>
    <row r="1" spans="1:4" ht="14.25">
      <c r="A1" s="460" t="s">
        <v>375</v>
      </c>
      <c r="B1" s="459"/>
      <c r="C1" s="459"/>
      <c r="D1" s="459"/>
    </row>
    <row r="2" spans="1:4" ht="15" customHeight="1">
      <c r="A2" s="327" t="s">
        <v>572</v>
      </c>
      <c r="B2" s="83"/>
      <c r="C2" s="83"/>
      <c r="D2" s="127"/>
    </row>
    <row r="3" spans="1:4" ht="13.5" customHeight="1">
      <c r="A3" s="6"/>
      <c r="B3" s="367" t="s">
        <v>601</v>
      </c>
      <c r="C3" s="6" t="s">
        <v>246</v>
      </c>
      <c r="D3" s="445" t="s">
        <v>247</v>
      </c>
    </row>
    <row r="4" spans="1:4" ht="14.25">
      <c r="A4" s="54"/>
      <c r="B4" s="109" t="s">
        <v>248</v>
      </c>
      <c r="C4" s="128" t="s">
        <v>299</v>
      </c>
      <c r="D4" s="446"/>
    </row>
    <row r="5" spans="1:4" ht="14.25" customHeight="1">
      <c r="A5" s="178" t="s">
        <v>381</v>
      </c>
      <c r="B5" s="91">
        <v>2636.6325</v>
      </c>
      <c r="C5" s="30">
        <v>10.647112284871639</v>
      </c>
      <c r="D5" s="91" t="s">
        <v>253</v>
      </c>
    </row>
    <row r="6" spans="1:7" ht="14.25" customHeight="1">
      <c r="A6" s="78" t="s">
        <v>250</v>
      </c>
      <c r="B6" s="92">
        <v>1263.7747</v>
      </c>
      <c r="C6" s="10">
        <v>12.203059463484976</v>
      </c>
      <c r="D6" s="129">
        <f>RANK(C6,($C$6:$C$22))</f>
        <v>9</v>
      </c>
      <c r="E6" s="143">
        <f>ROUND(C6,1)</f>
        <v>12.2</v>
      </c>
      <c r="F6" s="1">
        <f>RANK(E6,($E$6:$E$22))</f>
        <v>9</v>
      </c>
      <c r="G6" s="69">
        <f>D6-F6</f>
        <v>0</v>
      </c>
    </row>
    <row r="7" spans="1:7" ht="14.25" customHeight="1">
      <c r="A7" s="111" t="s">
        <v>300</v>
      </c>
      <c r="B7" s="92">
        <v>87.3554</v>
      </c>
      <c r="C7" s="10">
        <v>10.880464666414497</v>
      </c>
      <c r="D7" s="129">
        <f aca="true" t="shared" si="0" ref="D7:D18">RANK(C7,($C$6:$C$22))</f>
        <v>14</v>
      </c>
      <c r="E7" s="143">
        <f aca="true" t="shared" si="1" ref="E7:E22">ROUND(C7,1)</f>
        <v>10.9</v>
      </c>
      <c r="F7" s="1">
        <f aca="true" t="shared" si="2" ref="F7:F22">RANK(E7,($E$6:$E$22))</f>
        <v>14</v>
      </c>
      <c r="G7" s="69">
        <f aca="true" t="shared" si="3" ref="G7:G22">D7-F7</f>
        <v>0</v>
      </c>
    </row>
    <row r="8" spans="1:7" ht="14.25" customHeight="1">
      <c r="A8" s="111" t="s">
        <v>301</v>
      </c>
      <c r="B8" s="92">
        <v>82.4929</v>
      </c>
      <c r="C8" s="10">
        <v>11.24823167516496</v>
      </c>
      <c r="D8" s="129">
        <f t="shared" si="0"/>
        <v>11</v>
      </c>
      <c r="E8" s="143">
        <f t="shared" si="1"/>
        <v>11.2</v>
      </c>
      <c r="F8" s="1">
        <f t="shared" si="2"/>
        <v>11</v>
      </c>
      <c r="G8" s="69">
        <f t="shared" si="3"/>
        <v>0</v>
      </c>
    </row>
    <row r="9" spans="1:7" ht="14.25" customHeight="1">
      <c r="A9" s="111" t="s">
        <v>302</v>
      </c>
      <c r="B9" s="92">
        <v>186.3997</v>
      </c>
      <c r="C9" s="10">
        <v>3.2319860171385244</v>
      </c>
      <c r="D9" s="129">
        <f t="shared" si="0"/>
        <v>17</v>
      </c>
      <c r="E9" s="143">
        <f t="shared" si="1"/>
        <v>3.2</v>
      </c>
      <c r="F9" s="1">
        <f t="shared" si="2"/>
        <v>17</v>
      </c>
      <c r="G9" s="69">
        <f t="shared" si="3"/>
        <v>0</v>
      </c>
    </row>
    <row r="10" spans="1:7" ht="14.25" customHeight="1">
      <c r="A10" s="111" t="s">
        <v>303</v>
      </c>
      <c r="B10" s="92">
        <v>221.2712</v>
      </c>
      <c r="C10" s="10">
        <v>7.376925077740722</v>
      </c>
      <c r="D10" s="129">
        <f t="shared" si="0"/>
        <v>16</v>
      </c>
      <c r="E10" s="143">
        <f t="shared" si="1"/>
        <v>7.4</v>
      </c>
      <c r="F10" s="1">
        <f t="shared" si="2"/>
        <v>16</v>
      </c>
      <c r="G10" s="69">
        <f t="shared" si="3"/>
        <v>0</v>
      </c>
    </row>
    <row r="11" spans="1:7" ht="14.25" customHeight="1">
      <c r="A11" s="202" t="s">
        <v>382</v>
      </c>
      <c r="B11" s="130">
        <v>45.0208</v>
      </c>
      <c r="C11" s="112">
        <v>20.473751531985727</v>
      </c>
      <c r="D11" s="346">
        <f t="shared" si="0"/>
        <v>2</v>
      </c>
      <c r="E11" s="143">
        <f t="shared" si="1"/>
        <v>20.5</v>
      </c>
      <c r="F11" s="1">
        <f t="shared" si="2"/>
        <v>2</v>
      </c>
      <c r="G11" s="69">
        <f t="shared" si="3"/>
        <v>0</v>
      </c>
    </row>
    <row r="12" spans="1:7" ht="14.25" customHeight="1">
      <c r="A12" s="111" t="s">
        <v>304</v>
      </c>
      <c r="B12" s="92">
        <v>91.3382</v>
      </c>
      <c r="C12" s="10">
        <v>16.791059566660067</v>
      </c>
      <c r="D12" s="129">
        <f t="shared" si="0"/>
        <v>4</v>
      </c>
      <c r="E12" s="143">
        <f t="shared" si="1"/>
        <v>16.8</v>
      </c>
      <c r="F12" s="1">
        <f t="shared" si="2"/>
        <v>4</v>
      </c>
      <c r="G12" s="69">
        <f t="shared" si="3"/>
        <v>0</v>
      </c>
    </row>
    <row r="13" spans="1:7" s="2" customFormat="1" ht="14.25" customHeight="1">
      <c r="A13" s="111" t="s">
        <v>305</v>
      </c>
      <c r="B13" s="92">
        <v>112.4312</v>
      </c>
      <c r="C13" s="10">
        <v>13.18569584852628</v>
      </c>
      <c r="D13" s="129">
        <f t="shared" si="0"/>
        <v>8</v>
      </c>
      <c r="E13" s="143">
        <f t="shared" si="1"/>
        <v>13.2</v>
      </c>
      <c r="F13" s="1">
        <f t="shared" si="2"/>
        <v>8</v>
      </c>
      <c r="G13" s="69">
        <f t="shared" si="3"/>
        <v>0</v>
      </c>
    </row>
    <row r="14" spans="1:7" ht="14.25" customHeight="1">
      <c r="A14" s="111" t="s">
        <v>306</v>
      </c>
      <c r="B14" s="92">
        <v>109.2397</v>
      </c>
      <c r="C14" s="10">
        <v>20.610495703432505</v>
      </c>
      <c r="D14" s="129">
        <f t="shared" si="0"/>
        <v>1</v>
      </c>
      <c r="E14" s="143">
        <f t="shared" si="1"/>
        <v>20.6</v>
      </c>
      <c r="F14" s="1">
        <f t="shared" si="2"/>
        <v>1</v>
      </c>
      <c r="G14" s="69">
        <f t="shared" si="3"/>
        <v>0</v>
      </c>
    </row>
    <row r="15" spans="1:7" ht="14.25" customHeight="1">
      <c r="A15" s="111" t="s">
        <v>307</v>
      </c>
      <c r="B15" s="92">
        <v>107.953</v>
      </c>
      <c r="C15" s="10">
        <v>11.099904803560861</v>
      </c>
      <c r="D15" s="129">
        <f t="shared" si="0"/>
        <v>12</v>
      </c>
      <c r="E15" s="143">
        <f t="shared" si="1"/>
        <v>11.1</v>
      </c>
      <c r="F15" s="1">
        <f t="shared" si="2"/>
        <v>12</v>
      </c>
      <c r="G15" s="69">
        <f t="shared" si="3"/>
        <v>0</v>
      </c>
    </row>
    <row r="16" spans="1:7" ht="14.25" customHeight="1">
      <c r="A16" s="111" t="s">
        <v>308</v>
      </c>
      <c r="B16" s="92">
        <v>71.7248</v>
      </c>
      <c r="C16" s="10">
        <v>19.817112387010766</v>
      </c>
      <c r="D16" s="129">
        <f t="shared" si="0"/>
        <v>3</v>
      </c>
      <c r="E16" s="143">
        <f t="shared" si="1"/>
        <v>19.8</v>
      </c>
      <c r="F16" s="1">
        <f t="shared" si="2"/>
        <v>3</v>
      </c>
      <c r="G16" s="69">
        <f t="shared" si="3"/>
        <v>0</v>
      </c>
    </row>
    <row r="17" spans="1:7" ht="14.25" customHeight="1">
      <c r="A17" s="111" t="s">
        <v>309</v>
      </c>
      <c r="B17" s="92">
        <v>37.2157</v>
      </c>
      <c r="C17" s="10">
        <v>11.07904178033536</v>
      </c>
      <c r="D17" s="129">
        <v>12</v>
      </c>
      <c r="E17" s="143">
        <f t="shared" si="1"/>
        <v>11.1</v>
      </c>
      <c r="F17" s="1">
        <f t="shared" si="2"/>
        <v>12</v>
      </c>
      <c r="G17" s="69">
        <f t="shared" si="3"/>
        <v>0</v>
      </c>
    </row>
    <row r="18" spans="1:7" ht="14.25" customHeight="1">
      <c r="A18" s="111" t="s">
        <v>310</v>
      </c>
      <c r="B18" s="92">
        <v>58.8633</v>
      </c>
      <c r="C18" s="10">
        <v>8.7455246132416</v>
      </c>
      <c r="D18" s="129">
        <f t="shared" si="0"/>
        <v>15</v>
      </c>
      <c r="E18" s="143">
        <f t="shared" si="1"/>
        <v>8.7</v>
      </c>
      <c r="F18" s="1">
        <f t="shared" si="2"/>
        <v>15</v>
      </c>
      <c r="G18" s="69">
        <f t="shared" si="3"/>
        <v>0</v>
      </c>
    </row>
    <row r="19" spans="1:7" ht="14.25" customHeight="1">
      <c r="A19" s="111" t="s">
        <v>311</v>
      </c>
      <c r="B19" s="92">
        <v>27.0031</v>
      </c>
      <c r="C19" s="10">
        <v>15.518318246376566</v>
      </c>
      <c r="D19" s="129">
        <f>RANK(C19,($C$6:$C$22))</f>
        <v>7</v>
      </c>
      <c r="E19" s="143">
        <f t="shared" si="1"/>
        <v>15.5</v>
      </c>
      <c r="F19" s="1">
        <f t="shared" si="2"/>
        <v>7</v>
      </c>
      <c r="G19" s="69">
        <f t="shared" si="3"/>
        <v>0</v>
      </c>
    </row>
    <row r="20" spans="1:7" ht="14.25" customHeight="1">
      <c r="A20" s="111" t="s">
        <v>312</v>
      </c>
      <c r="B20" s="92">
        <v>19.7003</v>
      </c>
      <c r="C20" s="10">
        <v>15.890253013394826</v>
      </c>
      <c r="D20" s="129">
        <f>RANK(C20,($C$6:$C$22))</f>
        <v>6</v>
      </c>
      <c r="E20" s="143">
        <f t="shared" si="1"/>
        <v>15.9</v>
      </c>
      <c r="F20" s="1">
        <f t="shared" si="2"/>
        <v>6</v>
      </c>
      <c r="G20" s="69">
        <f t="shared" si="3"/>
        <v>0</v>
      </c>
    </row>
    <row r="21" spans="1:7" ht="14.25" customHeight="1">
      <c r="A21" s="184" t="s">
        <v>313</v>
      </c>
      <c r="B21" s="185">
        <v>16.3261</v>
      </c>
      <c r="C21" s="186">
        <v>16.726724150258107</v>
      </c>
      <c r="D21" s="129">
        <f>RANK(C21,($C$6:$C$22))</f>
        <v>5</v>
      </c>
      <c r="E21" s="143">
        <f t="shared" si="1"/>
        <v>16.7</v>
      </c>
      <c r="F21" s="1">
        <f t="shared" si="2"/>
        <v>5</v>
      </c>
      <c r="G21" s="69">
        <f t="shared" si="3"/>
        <v>0</v>
      </c>
    </row>
    <row r="22" spans="1:7" ht="14.25" customHeight="1">
      <c r="A22" s="193" t="s">
        <v>380</v>
      </c>
      <c r="B22" s="187">
        <v>3.6211</v>
      </c>
      <c r="C22" s="28">
        <v>11.590138674884443</v>
      </c>
      <c r="D22" s="132">
        <f>RANK(C22,($C$6:$C$22))</f>
        <v>10</v>
      </c>
      <c r="E22" s="143">
        <f t="shared" si="1"/>
        <v>11.6</v>
      </c>
      <c r="F22" s="1">
        <f t="shared" si="2"/>
        <v>10</v>
      </c>
      <c r="G22" s="69">
        <f t="shared" si="3"/>
        <v>0</v>
      </c>
    </row>
  </sheetData>
  <sheetProtection/>
  <mergeCells count="2">
    <mergeCell ref="A1:D1"/>
    <mergeCell ref="D3:D4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6"/>
  <dimension ref="A1:G22"/>
  <sheetViews>
    <sheetView zoomScalePageLayoutView="0" workbookViewId="0" topLeftCell="A1">
      <selection activeCell="I20" sqref="I20"/>
    </sheetView>
  </sheetViews>
  <sheetFormatPr defaultColWidth="7.875" defaultRowHeight="14.25"/>
  <cols>
    <col min="1" max="1" width="14.00390625" style="0" customWidth="1"/>
    <col min="2" max="2" width="11.125" style="0" customWidth="1"/>
    <col min="3" max="4" width="7.875" style="1" customWidth="1"/>
    <col min="5" max="7" width="7.875" style="1" hidden="1" customWidth="1"/>
    <col min="8" max="16384" width="7.875" style="1" customWidth="1"/>
  </cols>
  <sheetData>
    <row r="1" spans="1:4" ht="14.25">
      <c r="A1" s="460" t="s">
        <v>418</v>
      </c>
      <c r="B1" s="459"/>
      <c r="C1" s="459"/>
      <c r="D1" s="459"/>
    </row>
    <row r="2" spans="1:4" ht="14.25">
      <c r="A2" s="461" t="s">
        <v>334</v>
      </c>
      <c r="B2" s="462"/>
      <c r="C2" s="462"/>
      <c r="D2" s="70"/>
    </row>
    <row r="3" spans="1:4" ht="14.25" customHeight="1">
      <c r="A3" s="133"/>
      <c r="B3" s="366" t="s">
        <v>601</v>
      </c>
      <c r="C3" s="22" t="s">
        <v>314</v>
      </c>
      <c r="D3" s="445" t="s">
        <v>247</v>
      </c>
    </row>
    <row r="4" spans="1:4" ht="14.25" customHeight="1">
      <c r="A4" s="134"/>
      <c r="B4" s="128" t="s">
        <v>315</v>
      </c>
      <c r="C4" s="7" t="s">
        <v>23</v>
      </c>
      <c r="D4" s="446"/>
    </row>
    <row r="5" spans="1:5" ht="14.25">
      <c r="A5" s="164" t="s">
        <v>381</v>
      </c>
      <c r="B5" s="135">
        <v>917.6875</v>
      </c>
      <c r="C5" s="136">
        <v>7.20022194965247</v>
      </c>
      <c r="D5" s="91" t="s">
        <v>216</v>
      </c>
      <c r="E5" s="4"/>
    </row>
    <row r="6" spans="1:7" ht="14.25">
      <c r="A6" s="161" t="s">
        <v>384</v>
      </c>
      <c r="B6" s="162">
        <v>207.2374</v>
      </c>
      <c r="C6" s="12">
        <v>8.21265170273626</v>
      </c>
      <c r="D6" s="129">
        <f aca="true" t="shared" si="0" ref="D6:D22">RANK(C6,($C$6:$C$22))</f>
        <v>6</v>
      </c>
      <c r="E6" s="173">
        <f aca="true" t="shared" si="1" ref="E6:E22">ROUND(C6,1)</f>
        <v>8.2</v>
      </c>
      <c r="F6" s="1">
        <f aca="true" t="shared" si="2" ref="F6:F22">RANK(E6,($E$6:$E$22))</f>
        <v>6</v>
      </c>
      <c r="G6" s="69">
        <f aca="true" t="shared" si="3" ref="G6:G22">D6-F6</f>
        <v>0</v>
      </c>
    </row>
    <row r="7" spans="1:7" ht="14.25">
      <c r="A7" s="161" t="s">
        <v>385</v>
      </c>
      <c r="B7" s="162">
        <v>78.4786</v>
      </c>
      <c r="C7" s="12">
        <v>13.9769485932716</v>
      </c>
      <c r="D7" s="129">
        <f t="shared" si="0"/>
        <v>5</v>
      </c>
      <c r="E7" s="173">
        <f t="shared" si="1"/>
        <v>14</v>
      </c>
      <c r="F7" s="1">
        <f t="shared" si="2"/>
        <v>5</v>
      </c>
      <c r="G7" s="69">
        <f t="shared" si="3"/>
        <v>0</v>
      </c>
    </row>
    <row r="8" spans="1:7" ht="14.25">
      <c r="A8" s="161" t="s">
        <v>386</v>
      </c>
      <c r="B8" s="162">
        <v>44.6724</v>
      </c>
      <c r="C8" s="12">
        <v>5.84221425085176</v>
      </c>
      <c r="D8" s="129">
        <f t="shared" si="0"/>
        <v>10</v>
      </c>
      <c r="E8" s="173">
        <f t="shared" si="1"/>
        <v>5.8</v>
      </c>
      <c r="F8" s="1">
        <f t="shared" si="2"/>
        <v>10</v>
      </c>
      <c r="G8" s="69">
        <f t="shared" si="3"/>
        <v>0</v>
      </c>
    </row>
    <row r="9" spans="1:7" ht="14.25">
      <c r="A9" s="161" t="s">
        <v>387</v>
      </c>
      <c r="B9" s="162">
        <v>130.6846</v>
      </c>
      <c r="C9" s="12">
        <v>-0.729311548433017</v>
      </c>
      <c r="D9" s="129">
        <f t="shared" si="0"/>
        <v>16</v>
      </c>
      <c r="E9" s="174">
        <f t="shared" si="1"/>
        <v>-0.7</v>
      </c>
      <c r="F9" s="1">
        <f t="shared" si="2"/>
        <v>16</v>
      </c>
      <c r="G9" s="69">
        <f t="shared" si="3"/>
        <v>0</v>
      </c>
    </row>
    <row r="10" spans="1:7" ht="14.25">
      <c r="A10" s="161" t="s">
        <v>388</v>
      </c>
      <c r="B10" s="162">
        <v>68.7983</v>
      </c>
      <c r="C10" s="12">
        <v>7.12274888748408</v>
      </c>
      <c r="D10" s="129">
        <f t="shared" si="0"/>
        <v>8</v>
      </c>
      <c r="E10" s="173">
        <f t="shared" si="1"/>
        <v>7.1</v>
      </c>
      <c r="F10" s="1">
        <f t="shared" si="2"/>
        <v>8</v>
      </c>
      <c r="G10" s="69">
        <f t="shared" si="3"/>
        <v>0</v>
      </c>
    </row>
    <row r="11" spans="1:7" ht="14.25">
      <c r="A11" s="167" t="s">
        <v>372</v>
      </c>
      <c r="B11" s="163">
        <v>38.4537</v>
      </c>
      <c r="C11" s="137">
        <v>5.15381880828024</v>
      </c>
      <c r="D11" s="131">
        <f t="shared" si="0"/>
        <v>11</v>
      </c>
      <c r="E11" s="174">
        <f t="shared" si="1"/>
        <v>5.2</v>
      </c>
      <c r="F11" s="1">
        <f t="shared" si="2"/>
        <v>11</v>
      </c>
      <c r="G11" s="69">
        <f t="shared" si="3"/>
        <v>0</v>
      </c>
    </row>
    <row r="12" spans="1:7" ht="14.25">
      <c r="A12" s="161" t="s">
        <v>338</v>
      </c>
      <c r="B12" s="162">
        <v>53.0164</v>
      </c>
      <c r="C12" s="12">
        <v>4.55130796612008</v>
      </c>
      <c r="D12" s="129">
        <f t="shared" si="0"/>
        <v>13</v>
      </c>
      <c r="E12" s="174">
        <f t="shared" si="1"/>
        <v>4.6</v>
      </c>
      <c r="F12" s="1">
        <f t="shared" si="2"/>
        <v>13</v>
      </c>
      <c r="G12" s="69">
        <f t="shared" si="3"/>
        <v>0</v>
      </c>
    </row>
    <row r="13" spans="1:7" ht="14.25">
      <c r="A13" s="161" t="s">
        <v>339</v>
      </c>
      <c r="B13" s="162">
        <v>61.2601</v>
      </c>
      <c r="C13" s="12">
        <v>6.72900355065874</v>
      </c>
      <c r="D13" s="129">
        <f t="shared" si="0"/>
        <v>9</v>
      </c>
      <c r="E13" s="173">
        <f t="shared" si="1"/>
        <v>6.7</v>
      </c>
      <c r="F13" s="1">
        <f t="shared" si="2"/>
        <v>9</v>
      </c>
      <c r="G13" s="69">
        <f t="shared" si="3"/>
        <v>0</v>
      </c>
    </row>
    <row r="14" spans="1:7" ht="14.25">
      <c r="A14" s="161" t="s">
        <v>340</v>
      </c>
      <c r="B14" s="162">
        <v>56.013707244</v>
      </c>
      <c r="C14" s="12">
        <v>14.3757919038392</v>
      </c>
      <c r="D14" s="129">
        <f t="shared" si="0"/>
        <v>4</v>
      </c>
      <c r="E14" s="174">
        <f t="shared" si="1"/>
        <v>14.4</v>
      </c>
      <c r="F14" s="1">
        <f t="shared" si="2"/>
        <v>4</v>
      </c>
      <c r="G14" s="69">
        <f t="shared" si="3"/>
        <v>0</v>
      </c>
    </row>
    <row r="15" spans="1:7" ht="14.25">
      <c r="A15" s="161" t="s">
        <v>341</v>
      </c>
      <c r="B15" s="162">
        <v>45.727</v>
      </c>
      <c r="C15" s="12">
        <v>2.87265945408447</v>
      </c>
      <c r="D15" s="129">
        <f t="shared" si="0"/>
        <v>15</v>
      </c>
      <c r="E15" s="174">
        <f t="shared" si="1"/>
        <v>2.9</v>
      </c>
      <c r="F15" s="1">
        <f t="shared" si="2"/>
        <v>15</v>
      </c>
      <c r="G15" s="69">
        <f t="shared" si="3"/>
        <v>0</v>
      </c>
    </row>
    <row r="16" spans="1:7" ht="14.25">
      <c r="A16" s="161" t="s">
        <v>342</v>
      </c>
      <c r="B16" s="162">
        <v>39.4154</v>
      </c>
      <c r="C16" s="12">
        <v>36.3015167128896</v>
      </c>
      <c r="D16" s="129">
        <f t="shared" si="0"/>
        <v>1</v>
      </c>
      <c r="E16" s="174">
        <f t="shared" si="1"/>
        <v>36.3</v>
      </c>
      <c r="F16" s="1">
        <f t="shared" si="2"/>
        <v>1</v>
      </c>
      <c r="G16" s="69">
        <f t="shared" si="3"/>
        <v>0</v>
      </c>
    </row>
    <row r="17" spans="1:7" ht="14.25">
      <c r="A17" s="161" t="s">
        <v>343</v>
      </c>
      <c r="B17" s="162">
        <v>16.1781</v>
      </c>
      <c r="C17" s="12">
        <v>5.07443105060792</v>
      </c>
      <c r="D17" s="129">
        <f t="shared" si="0"/>
        <v>12</v>
      </c>
      <c r="E17" s="174">
        <f t="shared" si="1"/>
        <v>5.1</v>
      </c>
      <c r="F17" s="1">
        <f t="shared" si="2"/>
        <v>12</v>
      </c>
      <c r="G17" s="69">
        <f t="shared" si="3"/>
        <v>0</v>
      </c>
    </row>
    <row r="18" spans="1:7" ht="14.25">
      <c r="A18" s="161" t="s">
        <v>383</v>
      </c>
      <c r="B18" s="162">
        <v>10.6526</v>
      </c>
      <c r="C18" s="12">
        <v>7.94767082476212</v>
      </c>
      <c r="D18" s="129">
        <f t="shared" si="0"/>
        <v>7</v>
      </c>
      <c r="E18" s="174">
        <f t="shared" si="1"/>
        <v>7.9</v>
      </c>
      <c r="F18" s="1">
        <f t="shared" si="2"/>
        <v>7</v>
      </c>
      <c r="G18" s="69">
        <f t="shared" si="3"/>
        <v>0</v>
      </c>
    </row>
    <row r="19" spans="1:7" ht="14.25">
      <c r="A19" s="161" t="s">
        <v>344</v>
      </c>
      <c r="B19" s="162">
        <v>12.62141819</v>
      </c>
      <c r="C19" s="12">
        <v>14.8766093253296</v>
      </c>
      <c r="D19" s="129">
        <f t="shared" si="0"/>
        <v>3</v>
      </c>
      <c r="E19" s="174">
        <f t="shared" si="1"/>
        <v>14.9</v>
      </c>
      <c r="F19" s="1">
        <f t="shared" si="2"/>
        <v>3</v>
      </c>
      <c r="G19" s="69">
        <f t="shared" si="3"/>
        <v>0</v>
      </c>
    </row>
    <row r="20" spans="1:7" ht="14.25">
      <c r="A20" s="161" t="s">
        <v>345</v>
      </c>
      <c r="B20" s="162">
        <v>21.15983066</v>
      </c>
      <c r="C20" s="12">
        <v>3.82145212535554</v>
      </c>
      <c r="D20" s="129">
        <f t="shared" si="0"/>
        <v>14</v>
      </c>
      <c r="E20" s="174">
        <f t="shared" si="1"/>
        <v>3.8</v>
      </c>
      <c r="F20" s="1">
        <f t="shared" si="2"/>
        <v>14</v>
      </c>
      <c r="G20" s="69">
        <f t="shared" si="3"/>
        <v>0</v>
      </c>
    </row>
    <row r="21" spans="1:7" ht="14.25">
      <c r="A21" s="161" t="s">
        <v>346</v>
      </c>
      <c r="B21" s="162">
        <v>4.16487424</v>
      </c>
      <c r="C21" s="165">
        <v>-0.844178871398699</v>
      </c>
      <c r="D21" s="129">
        <f t="shared" si="0"/>
        <v>17</v>
      </c>
      <c r="E21" s="174">
        <f t="shared" si="1"/>
        <v>-0.8</v>
      </c>
      <c r="F21" s="1">
        <f t="shared" si="2"/>
        <v>17</v>
      </c>
      <c r="G21" s="69">
        <f t="shared" si="3"/>
        <v>0</v>
      </c>
    </row>
    <row r="22" spans="1:7" ht="14.25">
      <c r="A22" s="193" t="s">
        <v>379</v>
      </c>
      <c r="B22" s="40">
        <v>0.2587</v>
      </c>
      <c r="C22" s="64">
        <v>30.5906108026249</v>
      </c>
      <c r="D22" s="132">
        <f t="shared" si="0"/>
        <v>2</v>
      </c>
      <c r="E22" s="174">
        <f t="shared" si="1"/>
        <v>30.6</v>
      </c>
      <c r="F22" s="1">
        <f t="shared" si="2"/>
        <v>2</v>
      </c>
      <c r="G22" s="69">
        <f t="shared" si="3"/>
        <v>0</v>
      </c>
    </row>
  </sheetData>
  <sheetProtection/>
  <mergeCells count="3">
    <mergeCell ref="A1:D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/>
  <dimension ref="A1:G2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12.75390625" style="0" customWidth="1"/>
    <col min="2" max="2" width="12.00390625" style="0" customWidth="1"/>
    <col min="3" max="3" width="11.00390625" style="0" customWidth="1"/>
    <col min="4" max="220" width="7.875" style="1" customWidth="1"/>
  </cols>
  <sheetData>
    <row r="1" spans="1:3" ht="14.25">
      <c r="A1" s="438" t="s">
        <v>594</v>
      </c>
      <c r="B1" s="438"/>
      <c r="C1" s="438"/>
    </row>
    <row r="2" spans="1:3" ht="14.25">
      <c r="A2" s="464" t="s">
        <v>316</v>
      </c>
      <c r="B2" s="464"/>
      <c r="C2" s="464"/>
    </row>
    <row r="3" spans="1:3" ht="15.75" customHeight="1">
      <c r="A3" s="22"/>
      <c r="B3" s="369" t="s">
        <v>619</v>
      </c>
      <c r="C3" s="445" t="s">
        <v>247</v>
      </c>
    </row>
    <row r="4" spans="1:3" ht="14.25">
      <c r="A4" s="7"/>
      <c r="B4" s="7" t="s">
        <v>317</v>
      </c>
      <c r="C4" s="463"/>
    </row>
    <row r="5" spans="1:3" ht="14.25">
      <c r="A5" s="38" t="s">
        <v>351</v>
      </c>
      <c r="B5" s="138" t="s">
        <v>216</v>
      </c>
      <c r="C5" s="138" t="s">
        <v>216</v>
      </c>
    </row>
    <row r="6" spans="1:3" ht="14.25">
      <c r="A6" s="4" t="s">
        <v>250</v>
      </c>
      <c r="B6" s="94">
        <v>8.2</v>
      </c>
      <c r="C6" s="129">
        <f aca="true" t="shared" si="0" ref="C6:C14">RANK(B6,($B$6:$B$14))</f>
        <v>5</v>
      </c>
    </row>
    <row r="7" spans="1:3" ht="14.25">
      <c r="A7" s="4" t="s">
        <v>321</v>
      </c>
      <c r="B7" s="88">
        <v>9.1</v>
      </c>
      <c r="C7" s="129">
        <f t="shared" si="0"/>
        <v>1</v>
      </c>
    </row>
    <row r="8" spans="1:3" ht="14.25">
      <c r="A8" s="16" t="s">
        <v>251</v>
      </c>
      <c r="B8" s="118">
        <v>8.3</v>
      </c>
      <c r="C8" s="131">
        <f t="shared" si="0"/>
        <v>3</v>
      </c>
    </row>
    <row r="9" spans="1:3" s="2" customFormat="1" ht="13.5" customHeight="1">
      <c r="A9" s="4" t="s">
        <v>323</v>
      </c>
      <c r="B9" s="88">
        <v>8.3</v>
      </c>
      <c r="C9" s="129">
        <f t="shared" si="0"/>
        <v>3</v>
      </c>
    </row>
    <row r="10" spans="1:3" ht="14.25">
      <c r="A10" s="4" t="s">
        <v>324</v>
      </c>
      <c r="B10" s="88">
        <v>5.8</v>
      </c>
      <c r="C10" s="129">
        <f t="shared" si="0"/>
        <v>9</v>
      </c>
    </row>
    <row r="11" spans="1:3" ht="14.25">
      <c r="A11" s="4" t="s">
        <v>325</v>
      </c>
      <c r="B11" s="88">
        <v>8.7</v>
      </c>
      <c r="C11" s="129">
        <f t="shared" si="0"/>
        <v>2</v>
      </c>
    </row>
    <row r="12" spans="1:3" ht="14.25">
      <c r="A12" s="4" t="s">
        <v>326</v>
      </c>
      <c r="B12" s="88">
        <v>8.2</v>
      </c>
      <c r="C12" s="129">
        <f t="shared" si="0"/>
        <v>5</v>
      </c>
    </row>
    <row r="13" spans="1:3" ht="14.25">
      <c r="A13" s="4" t="s">
        <v>327</v>
      </c>
      <c r="B13" s="88">
        <v>8.1</v>
      </c>
      <c r="C13" s="129">
        <f t="shared" si="0"/>
        <v>7</v>
      </c>
    </row>
    <row r="14" spans="1:3" ht="14.25">
      <c r="A14" s="17" t="s">
        <v>328</v>
      </c>
      <c r="B14" s="89">
        <v>7.5</v>
      </c>
      <c r="C14" s="132">
        <f t="shared" si="0"/>
        <v>8</v>
      </c>
    </row>
    <row r="15" spans="1:3" ht="15" customHeight="1">
      <c r="A15" s="4"/>
      <c r="B15" s="8"/>
      <c r="C15" s="4"/>
    </row>
    <row r="16" spans="1:3" s="1" customFormat="1" ht="14.25">
      <c r="A16" s="18" t="s">
        <v>9</v>
      </c>
      <c r="B16" s="465"/>
      <c r="C16" s="465"/>
    </row>
    <row r="17" spans="1:3" ht="14.25">
      <c r="A17" s="6"/>
      <c r="B17" s="6" t="s">
        <v>246</v>
      </c>
      <c r="C17" s="445" t="s">
        <v>247</v>
      </c>
    </row>
    <row r="18" spans="1:3" ht="14.25">
      <c r="A18" s="54"/>
      <c r="B18" s="7" t="s">
        <v>224</v>
      </c>
      <c r="C18" s="463"/>
    </row>
    <row r="19" spans="1:4" ht="14.25">
      <c r="A19" s="197" t="s">
        <v>351</v>
      </c>
      <c r="B19" s="198" t="s">
        <v>216</v>
      </c>
      <c r="C19" s="198" t="s">
        <v>216</v>
      </c>
      <c r="D19" s="143"/>
    </row>
    <row r="20" spans="1:3" ht="14.25">
      <c r="A20" s="4" t="s">
        <v>250</v>
      </c>
      <c r="B20" s="120">
        <v>10.7</v>
      </c>
      <c r="C20" s="129">
        <f>RANK(B20,($B$20:$B$28))</f>
        <v>6</v>
      </c>
    </row>
    <row r="21" spans="1:3" ht="14.25">
      <c r="A21" s="4" t="s">
        <v>321</v>
      </c>
      <c r="B21" s="120">
        <v>10.6</v>
      </c>
      <c r="C21" s="129">
        <f aca="true" t="shared" si="1" ref="C21:C28">RANK(B21,($B$20:$B$28))</f>
        <v>8</v>
      </c>
    </row>
    <row r="22" spans="1:3" ht="14.25">
      <c r="A22" s="16" t="s">
        <v>251</v>
      </c>
      <c r="B22" s="121">
        <v>10.7</v>
      </c>
      <c r="C22" s="131">
        <f t="shared" si="1"/>
        <v>6</v>
      </c>
    </row>
    <row r="23" spans="1:7" ht="14.25">
      <c r="A23" s="4" t="s">
        <v>323</v>
      </c>
      <c r="B23" s="120">
        <v>11.2</v>
      </c>
      <c r="C23" s="129">
        <f t="shared" si="1"/>
        <v>5</v>
      </c>
      <c r="G23" s="2"/>
    </row>
    <row r="24" spans="1:3" ht="14.25">
      <c r="A24" s="4" t="s">
        <v>324</v>
      </c>
      <c r="B24" s="120">
        <v>9.8</v>
      </c>
      <c r="C24" s="129">
        <f t="shared" si="1"/>
        <v>9</v>
      </c>
    </row>
    <row r="25" spans="1:3" ht="14.25">
      <c r="A25" s="4" t="s">
        <v>325</v>
      </c>
      <c r="B25" s="120">
        <v>11.5</v>
      </c>
      <c r="C25" s="129">
        <f t="shared" si="1"/>
        <v>2</v>
      </c>
    </row>
    <row r="26" spans="1:3" ht="14.25">
      <c r="A26" s="4" t="s">
        <v>326</v>
      </c>
      <c r="B26" s="120">
        <v>12.3</v>
      </c>
      <c r="C26" s="129">
        <f t="shared" si="1"/>
        <v>1</v>
      </c>
    </row>
    <row r="27" spans="1:3" ht="14.25">
      <c r="A27" s="4" t="s">
        <v>327</v>
      </c>
      <c r="B27" s="120">
        <v>11.3</v>
      </c>
      <c r="C27" s="129">
        <f t="shared" si="1"/>
        <v>3</v>
      </c>
    </row>
    <row r="28" spans="1:3" ht="14.25">
      <c r="A28" s="17" t="s">
        <v>328</v>
      </c>
      <c r="B28" s="122">
        <v>11.3</v>
      </c>
      <c r="C28" s="132">
        <f t="shared" si="1"/>
        <v>3</v>
      </c>
    </row>
  </sheetData>
  <sheetProtection/>
  <mergeCells count="5">
    <mergeCell ref="C17:C18"/>
    <mergeCell ref="A1:C1"/>
    <mergeCell ref="A2:C2"/>
    <mergeCell ref="C3:C4"/>
    <mergeCell ref="B16:C16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7"/>
  <dimension ref="A1:HR29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12.75390625" style="0" customWidth="1"/>
    <col min="2" max="2" width="12.00390625" style="0" customWidth="1"/>
    <col min="3" max="3" width="11.00390625" style="0" customWidth="1"/>
    <col min="4" max="4" width="10.00390625" style="0" customWidth="1"/>
    <col min="5" max="5" width="10.00390625" style="0" hidden="1" customWidth="1"/>
    <col min="6" max="8" width="7.875" style="1" hidden="1" customWidth="1"/>
    <col min="9" max="223" width="7.875" style="1" customWidth="1"/>
  </cols>
  <sheetData>
    <row r="1" spans="1:5" ht="14.25">
      <c r="A1" s="438" t="s">
        <v>593</v>
      </c>
      <c r="B1" s="438"/>
      <c r="C1" s="438"/>
      <c r="D1" s="438"/>
      <c r="E1" s="73"/>
    </row>
    <row r="2" spans="1:226" ht="15" customHeight="1">
      <c r="A2" s="413" t="s">
        <v>283</v>
      </c>
      <c r="B2" s="413"/>
      <c r="C2" s="413"/>
      <c r="D2" s="413"/>
      <c r="E2" s="139" t="s">
        <v>78</v>
      </c>
      <c r="F2" s="4"/>
      <c r="HP2" s="1"/>
      <c r="HQ2" s="1"/>
      <c r="HR2" s="1"/>
    </row>
    <row r="3" spans="1:226" ht="15" customHeight="1">
      <c r="A3" s="6"/>
      <c r="B3" s="366" t="s">
        <v>601</v>
      </c>
      <c r="C3" s="6" t="s">
        <v>246</v>
      </c>
      <c r="D3" s="445" t="s">
        <v>247</v>
      </c>
      <c r="E3" s="141"/>
      <c r="F3" s="4"/>
      <c r="HP3" s="1"/>
      <c r="HQ3" s="1"/>
      <c r="HR3" s="1"/>
    </row>
    <row r="4" spans="1:226" ht="15" customHeight="1">
      <c r="A4" s="54"/>
      <c r="B4" s="109" t="s">
        <v>22</v>
      </c>
      <c r="C4" s="7" t="s">
        <v>224</v>
      </c>
      <c r="D4" s="463"/>
      <c r="E4" s="142" t="s">
        <v>78</v>
      </c>
      <c r="F4" s="4"/>
      <c r="HP4" s="1"/>
      <c r="HQ4" s="1"/>
      <c r="HR4" s="1"/>
    </row>
    <row r="5" spans="1:226" ht="15" customHeight="1">
      <c r="A5" s="24" t="s">
        <v>351</v>
      </c>
      <c r="B5" s="123">
        <f>SUM(B6:B14)</f>
        <v>8438.495756630897</v>
      </c>
      <c r="C5" s="88">
        <f>(B5/E5-1)*100</f>
        <v>10.90792944493768</v>
      </c>
      <c r="D5" s="110" t="s">
        <v>216</v>
      </c>
      <c r="E5" s="139">
        <f>SUM(E6:E14)</f>
        <v>7608.559459060451</v>
      </c>
      <c r="F5" s="67" t="s">
        <v>78</v>
      </c>
      <c r="HP5" s="1"/>
      <c r="HQ5" s="1"/>
      <c r="HR5" s="1"/>
    </row>
    <row r="6" spans="1:226" ht="15" customHeight="1">
      <c r="A6" s="4" t="s">
        <v>250</v>
      </c>
      <c r="B6" s="123">
        <v>4863.40432306378</v>
      </c>
      <c r="C6" s="88">
        <v>10.354145253531911</v>
      </c>
      <c r="D6" s="129">
        <f>RANK(C6,($C$6:$C$14))</f>
        <v>9</v>
      </c>
      <c r="E6" s="141">
        <f>B6/(1+C6/100)</f>
        <v>4407.088027269302</v>
      </c>
      <c r="F6" s="143">
        <f aca="true" t="shared" si="0" ref="F6:F14">ROUND(C6,1)</f>
        <v>10.4</v>
      </c>
      <c r="G6" s="1">
        <f>RANK(F6,($F$6:$F$14))</f>
        <v>9</v>
      </c>
      <c r="H6" s="69">
        <f aca="true" t="shared" si="1" ref="H6:H14">D6-G6</f>
        <v>0</v>
      </c>
      <c r="HP6" s="1"/>
      <c r="HQ6" s="1"/>
      <c r="HR6" s="1"/>
    </row>
    <row r="7" spans="1:226" ht="15" customHeight="1">
      <c r="A7" s="4" t="s">
        <v>321</v>
      </c>
      <c r="B7" s="123">
        <v>569.6109626368676</v>
      </c>
      <c r="C7" s="88">
        <v>11.556985704695904</v>
      </c>
      <c r="D7" s="129">
        <f aca="true" t="shared" si="2" ref="D7:D13">RANK(C7,($C$6:$C$14))</f>
        <v>6</v>
      </c>
      <c r="E7" s="141">
        <f aca="true" t="shared" si="3" ref="E7:E14">B7/(1+C7/100)</f>
        <v>510.60089069159056</v>
      </c>
      <c r="F7" s="143">
        <f t="shared" si="0"/>
        <v>11.6</v>
      </c>
      <c r="G7" s="1">
        <f aca="true" t="shared" si="4" ref="G7:G14">RANK(F7,($F$6:$F$14))</f>
        <v>6</v>
      </c>
      <c r="H7" s="69">
        <f t="shared" si="1"/>
        <v>0</v>
      </c>
      <c r="HP7" s="1"/>
      <c r="HQ7" s="1"/>
      <c r="HR7" s="1"/>
    </row>
    <row r="8" spans="1:226" ht="15" customHeight="1">
      <c r="A8" s="16" t="s">
        <v>251</v>
      </c>
      <c r="B8" s="125">
        <v>270.2698710805341</v>
      </c>
      <c r="C8" s="118">
        <v>13.182739514276392</v>
      </c>
      <c r="D8" s="372">
        <f t="shared" si="2"/>
        <v>1</v>
      </c>
      <c r="E8" s="141">
        <f t="shared" si="3"/>
        <v>238.79071335470138</v>
      </c>
      <c r="F8" s="143">
        <f t="shared" si="0"/>
        <v>13.2</v>
      </c>
      <c r="G8" s="1">
        <f t="shared" si="4"/>
        <v>1</v>
      </c>
      <c r="H8" s="69">
        <f t="shared" si="1"/>
        <v>0</v>
      </c>
      <c r="HP8" s="1"/>
      <c r="HQ8" s="1"/>
      <c r="HR8" s="1"/>
    </row>
    <row r="9" spans="1:226" ht="15" customHeight="1">
      <c r="A9" s="4" t="s">
        <v>323</v>
      </c>
      <c r="B9" s="123">
        <v>780.4346449930606</v>
      </c>
      <c r="C9" s="88">
        <v>11.17518349755511</v>
      </c>
      <c r="D9" s="129">
        <f t="shared" si="2"/>
        <v>8</v>
      </c>
      <c r="E9" s="141">
        <f t="shared" si="3"/>
        <v>701.986379010765</v>
      </c>
      <c r="F9" s="143">
        <f t="shared" si="0"/>
        <v>11.2</v>
      </c>
      <c r="G9" s="1">
        <f t="shared" si="4"/>
        <v>8</v>
      </c>
      <c r="H9" s="69">
        <f t="shared" si="1"/>
        <v>0</v>
      </c>
      <c r="HP9" s="1"/>
      <c r="HQ9" s="1"/>
      <c r="HR9" s="1"/>
    </row>
    <row r="10" spans="1:226" ht="14.25">
      <c r="A10" s="4" t="s">
        <v>324</v>
      </c>
      <c r="B10" s="123">
        <v>851.5593010789559</v>
      </c>
      <c r="C10" s="88">
        <v>11.279958345783797</v>
      </c>
      <c r="D10" s="129">
        <f t="shared" si="2"/>
        <v>7</v>
      </c>
      <c r="E10" s="141">
        <f t="shared" si="3"/>
        <v>765.2404923021971</v>
      </c>
      <c r="F10" s="143">
        <f t="shared" si="0"/>
        <v>11.3</v>
      </c>
      <c r="G10" s="1">
        <f t="shared" si="4"/>
        <v>7</v>
      </c>
      <c r="H10" s="69">
        <f t="shared" si="1"/>
        <v>0</v>
      </c>
      <c r="HP10" s="1"/>
      <c r="HQ10" s="1"/>
      <c r="HR10" s="1"/>
    </row>
    <row r="11" spans="1:226" ht="14.25">
      <c r="A11" s="4" t="s">
        <v>325</v>
      </c>
      <c r="B11" s="123">
        <v>395.01561794568397</v>
      </c>
      <c r="C11" s="88">
        <v>11.852052322596009</v>
      </c>
      <c r="D11" s="129">
        <f t="shared" si="2"/>
        <v>4</v>
      </c>
      <c r="E11" s="141">
        <f t="shared" si="3"/>
        <v>353.1590254655382</v>
      </c>
      <c r="F11" s="143">
        <f t="shared" si="0"/>
        <v>11.9</v>
      </c>
      <c r="G11" s="1">
        <f t="shared" si="4"/>
        <v>4</v>
      </c>
      <c r="H11" s="69">
        <f t="shared" si="1"/>
        <v>0</v>
      </c>
      <c r="HP11" s="1"/>
      <c r="HQ11" s="1"/>
      <c r="HR11" s="1"/>
    </row>
    <row r="12" spans="1:226" ht="14.25">
      <c r="A12" s="4" t="s">
        <v>326</v>
      </c>
      <c r="B12" s="123">
        <v>267.08185007824454</v>
      </c>
      <c r="C12" s="88">
        <v>12.377626304555903</v>
      </c>
      <c r="D12" s="129">
        <f t="shared" si="2"/>
        <v>2</v>
      </c>
      <c r="E12" s="141">
        <f t="shared" si="3"/>
        <v>237.66461248649526</v>
      </c>
      <c r="F12" s="143">
        <f t="shared" si="0"/>
        <v>12.4</v>
      </c>
      <c r="G12" s="1">
        <f t="shared" si="4"/>
        <v>2</v>
      </c>
      <c r="H12" s="69">
        <f t="shared" si="1"/>
        <v>0</v>
      </c>
      <c r="HP12" s="1"/>
      <c r="HQ12" s="1"/>
      <c r="HR12" s="1"/>
    </row>
    <row r="13" spans="1:226" ht="14.25">
      <c r="A13" s="4" t="s">
        <v>327</v>
      </c>
      <c r="B13" s="123">
        <v>185.96042193330518</v>
      </c>
      <c r="C13" s="88">
        <v>12.284870849063395</v>
      </c>
      <c r="D13" s="129">
        <f t="shared" si="2"/>
        <v>3</v>
      </c>
      <c r="E13" s="141">
        <f t="shared" si="3"/>
        <v>165.61485133939246</v>
      </c>
      <c r="F13" s="143">
        <f t="shared" si="0"/>
        <v>12.3</v>
      </c>
      <c r="G13" s="1">
        <f t="shared" si="4"/>
        <v>3</v>
      </c>
      <c r="H13" s="69">
        <f t="shared" si="1"/>
        <v>0</v>
      </c>
      <c r="HP13" s="1"/>
      <c r="HQ13" s="1"/>
      <c r="HR13" s="1"/>
    </row>
    <row r="14" spans="1:226" ht="14.25">
      <c r="A14" s="17" t="s">
        <v>328</v>
      </c>
      <c r="B14" s="126">
        <v>255.15876382046417</v>
      </c>
      <c r="C14" s="89">
        <v>11.708670214635703</v>
      </c>
      <c r="D14" s="132">
        <f>RANK(C14,($C$6:$C$14))</f>
        <v>5</v>
      </c>
      <c r="E14" s="141">
        <f t="shared" si="3"/>
        <v>228.41446714046918</v>
      </c>
      <c r="F14" s="143">
        <f t="shared" si="0"/>
        <v>11.7</v>
      </c>
      <c r="G14" s="1">
        <f t="shared" si="4"/>
        <v>5</v>
      </c>
      <c r="H14" s="69">
        <f t="shared" si="1"/>
        <v>0</v>
      </c>
      <c r="HP14" s="1"/>
      <c r="HQ14" s="1"/>
      <c r="HR14" s="1"/>
    </row>
    <row r="15" spans="1:5" ht="15" customHeight="1">
      <c r="A15" s="4"/>
      <c r="B15" s="8"/>
      <c r="C15" s="4"/>
      <c r="D15" s="139" t="s">
        <v>329</v>
      </c>
      <c r="E15" s="139"/>
    </row>
    <row r="16" spans="1:5" ht="14.25">
      <c r="A16" s="413" t="s">
        <v>330</v>
      </c>
      <c r="B16" s="413"/>
      <c r="C16" s="86"/>
      <c r="D16" s="86"/>
      <c r="E16" s="86"/>
    </row>
    <row r="17" spans="1:5" ht="14.25" customHeight="1">
      <c r="A17" s="6"/>
      <c r="B17" s="384" t="s">
        <v>636</v>
      </c>
      <c r="C17" s="6" t="s">
        <v>246</v>
      </c>
      <c r="D17" s="445" t="s">
        <v>247</v>
      </c>
      <c r="E17" s="283"/>
    </row>
    <row r="18" spans="1:5" ht="14.25" customHeight="1">
      <c r="A18" s="140"/>
      <c r="B18" s="109" t="s">
        <v>248</v>
      </c>
      <c r="C18" s="7" t="s">
        <v>224</v>
      </c>
      <c r="D18" s="463"/>
      <c r="E18" s="284"/>
    </row>
    <row r="19" spans="1:5" ht="14.25">
      <c r="A19" s="38" t="s">
        <v>318</v>
      </c>
      <c r="B19" s="92">
        <f>SUM(B20:B28)</f>
        <v>1751.2893999999997</v>
      </c>
      <c r="C19" s="88">
        <f>B19/E19*100-100</f>
        <v>12.753231945161119</v>
      </c>
      <c r="D19" s="138" t="s">
        <v>319</v>
      </c>
      <c r="E19" s="285">
        <f>SUM(E20:E28)</f>
        <v>1553.2055000000003</v>
      </c>
    </row>
    <row r="20" spans="1:8" ht="14.25">
      <c r="A20" s="4" t="s">
        <v>320</v>
      </c>
      <c r="B20" s="92">
        <v>1263.7747</v>
      </c>
      <c r="C20" s="88">
        <v>12.203059463484976</v>
      </c>
      <c r="D20" s="129">
        <f>RANK(C20,($C$20:$C$28))</f>
        <v>7</v>
      </c>
      <c r="E20" s="129">
        <f>B20/(1+C20/100)</f>
        <v>1126.3282000000002</v>
      </c>
      <c r="F20" s="143">
        <f>ROUND(C20,1)</f>
        <v>12.2</v>
      </c>
      <c r="G20" s="1">
        <f>RANK(F20,($F$20:$F$28))</f>
        <v>7</v>
      </c>
      <c r="H20" s="69">
        <f aca="true" t="shared" si="5" ref="H20:H28">D20-G20</f>
        <v>0</v>
      </c>
    </row>
    <row r="21" spans="1:8" ht="14.25">
      <c r="A21" s="4" t="s">
        <v>321</v>
      </c>
      <c r="B21" s="92">
        <v>87.3554</v>
      </c>
      <c r="C21" s="88">
        <v>10.880464666414497</v>
      </c>
      <c r="D21" s="129">
        <f aca="true" t="shared" si="6" ref="D21:D28">RANK(C21,($C$20:$C$28))</f>
        <v>9</v>
      </c>
      <c r="E21" s="129">
        <f aca="true" t="shared" si="7" ref="E21:E28">B21/(1+C21/100)</f>
        <v>78.7834</v>
      </c>
      <c r="F21" s="143">
        <f aca="true" t="shared" si="8" ref="F21:F28">ROUND(C21,1)</f>
        <v>10.9</v>
      </c>
      <c r="G21" s="1">
        <f aca="true" t="shared" si="9" ref="G21:G28">RANK(F21,($F$20:$F$28))</f>
        <v>9</v>
      </c>
      <c r="H21" s="69">
        <f t="shared" si="5"/>
        <v>0</v>
      </c>
    </row>
    <row r="22" spans="1:8" ht="14.25">
      <c r="A22" s="16" t="s">
        <v>322</v>
      </c>
      <c r="B22" s="130">
        <v>45.0208</v>
      </c>
      <c r="C22" s="118">
        <v>20.473751531985727</v>
      </c>
      <c r="D22" s="131">
        <f t="shared" si="6"/>
        <v>1</v>
      </c>
      <c r="E22" s="129">
        <f t="shared" si="7"/>
        <v>37.369800000000005</v>
      </c>
      <c r="F22" s="143">
        <f t="shared" si="8"/>
        <v>20.5</v>
      </c>
      <c r="G22" s="1">
        <f t="shared" si="9"/>
        <v>1</v>
      </c>
      <c r="H22" s="69">
        <f t="shared" si="5"/>
        <v>0</v>
      </c>
    </row>
    <row r="23" spans="1:8" ht="14.25">
      <c r="A23" s="4" t="s">
        <v>323</v>
      </c>
      <c r="B23" s="92">
        <v>112.4312</v>
      </c>
      <c r="C23" s="88">
        <v>13.18569584852628</v>
      </c>
      <c r="D23" s="129">
        <f t="shared" si="6"/>
        <v>6</v>
      </c>
      <c r="E23" s="129">
        <f t="shared" si="7"/>
        <v>99.33340000000001</v>
      </c>
      <c r="F23" s="143">
        <f t="shared" si="8"/>
        <v>13.2</v>
      </c>
      <c r="G23" s="1">
        <f t="shared" si="9"/>
        <v>6</v>
      </c>
      <c r="H23" s="69">
        <f t="shared" si="5"/>
        <v>0</v>
      </c>
    </row>
    <row r="24" spans="1:8" ht="14.25">
      <c r="A24" s="4" t="s">
        <v>324</v>
      </c>
      <c r="B24" s="92">
        <v>107.953</v>
      </c>
      <c r="C24" s="88">
        <v>11.099904803560861</v>
      </c>
      <c r="D24" s="129">
        <f t="shared" si="6"/>
        <v>8</v>
      </c>
      <c r="E24" s="129">
        <f t="shared" si="7"/>
        <v>97.1675</v>
      </c>
      <c r="F24" s="143">
        <f t="shared" si="8"/>
        <v>11.1</v>
      </c>
      <c r="G24" s="1">
        <f t="shared" si="9"/>
        <v>8</v>
      </c>
      <c r="H24" s="69">
        <f t="shared" si="5"/>
        <v>0</v>
      </c>
    </row>
    <row r="25" spans="1:8" ht="14.25">
      <c r="A25" s="4" t="s">
        <v>325</v>
      </c>
      <c r="B25" s="92">
        <v>71.7248</v>
      </c>
      <c r="C25" s="88">
        <v>19.817112387010766</v>
      </c>
      <c r="D25" s="129">
        <f t="shared" si="6"/>
        <v>2</v>
      </c>
      <c r="E25" s="129">
        <f t="shared" si="7"/>
        <v>59.861900000000006</v>
      </c>
      <c r="F25" s="143">
        <f t="shared" si="8"/>
        <v>19.8</v>
      </c>
      <c r="G25" s="1">
        <f t="shared" si="9"/>
        <v>2</v>
      </c>
      <c r="H25" s="69">
        <f t="shared" si="5"/>
        <v>0</v>
      </c>
    </row>
    <row r="26" spans="1:8" ht="14.25">
      <c r="A26" s="4" t="s">
        <v>326</v>
      </c>
      <c r="B26" s="92">
        <v>27.0031</v>
      </c>
      <c r="C26" s="88">
        <v>15.518318246376566</v>
      </c>
      <c r="D26" s="129">
        <f t="shared" si="6"/>
        <v>5</v>
      </c>
      <c r="E26" s="129">
        <f t="shared" si="7"/>
        <v>23.3756</v>
      </c>
      <c r="F26" s="143">
        <f t="shared" si="8"/>
        <v>15.5</v>
      </c>
      <c r="G26" s="1">
        <f t="shared" si="9"/>
        <v>5</v>
      </c>
      <c r="H26" s="69">
        <f t="shared" si="5"/>
        <v>0</v>
      </c>
    </row>
    <row r="27" spans="1:8" ht="14.25">
      <c r="A27" s="4" t="s">
        <v>327</v>
      </c>
      <c r="B27" s="92">
        <v>19.7003</v>
      </c>
      <c r="C27" s="88">
        <v>15.890253013394826</v>
      </c>
      <c r="D27" s="129">
        <f t="shared" si="6"/>
        <v>4</v>
      </c>
      <c r="E27" s="129">
        <f t="shared" si="7"/>
        <v>16.9991</v>
      </c>
      <c r="F27" s="143">
        <f t="shared" si="8"/>
        <v>15.9</v>
      </c>
      <c r="G27" s="1">
        <f t="shared" si="9"/>
        <v>4</v>
      </c>
      <c r="H27" s="69">
        <f t="shared" si="5"/>
        <v>0</v>
      </c>
    </row>
    <row r="28" spans="1:8" ht="14.25">
      <c r="A28" s="17" t="s">
        <v>328</v>
      </c>
      <c r="B28" s="93">
        <v>16.3261</v>
      </c>
      <c r="C28" s="89">
        <v>16.726724150258107</v>
      </c>
      <c r="D28" s="132">
        <f t="shared" si="6"/>
        <v>3</v>
      </c>
      <c r="E28" s="129">
        <f t="shared" si="7"/>
        <v>13.9866</v>
      </c>
      <c r="F28" s="143">
        <f t="shared" si="8"/>
        <v>16.7</v>
      </c>
      <c r="G28" s="1">
        <f t="shared" si="9"/>
        <v>3</v>
      </c>
      <c r="H28" s="69">
        <f t="shared" si="5"/>
        <v>0</v>
      </c>
    </row>
    <row r="29" ht="14.25">
      <c r="B29" s="41"/>
    </row>
  </sheetData>
  <sheetProtection/>
  <mergeCells count="5">
    <mergeCell ref="A16:B16"/>
    <mergeCell ref="D17:D18"/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14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21.875" style="295" customWidth="1"/>
    <col min="2" max="5" width="9.00390625" style="295" customWidth="1"/>
    <col min="6" max="16384" width="9.00390625" style="302" customWidth="1"/>
  </cols>
  <sheetData>
    <row r="1" spans="1:3" ht="14.25">
      <c r="A1" s="293" t="s">
        <v>548</v>
      </c>
      <c r="B1" s="294"/>
      <c r="C1" s="294"/>
    </row>
    <row r="2" spans="1:3" ht="14.25">
      <c r="A2" s="296"/>
      <c r="B2" s="297" t="s">
        <v>549</v>
      </c>
      <c r="C2" s="297" t="s">
        <v>550</v>
      </c>
    </row>
    <row r="3" spans="1:3" ht="14.25">
      <c r="A3" s="298"/>
      <c r="B3" s="353" t="s">
        <v>601</v>
      </c>
      <c r="C3" s="353" t="s">
        <v>601</v>
      </c>
    </row>
    <row r="4" spans="1:3" ht="14.25">
      <c r="A4" s="294" t="s">
        <v>551</v>
      </c>
      <c r="B4" s="299">
        <v>27634.35</v>
      </c>
      <c r="C4" s="300">
        <v>684.038486719753</v>
      </c>
    </row>
    <row r="5" spans="1:3" ht="14.25">
      <c r="A5" s="294" t="s">
        <v>518</v>
      </c>
      <c r="B5" s="300">
        <v>2631.78</v>
      </c>
      <c r="C5" s="300">
        <v>66.57</v>
      </c>
    </row>
    <row r="6" spans="1:3" ht="14.25">
      <c r="A6" s="294" t="s">
        <v>519</v>
      </c>
      <c r="B6" s="299">
        <v>12130.81</v>
      </c>
      <c r="C6" s="300">
        <v>357.5</v>
      </c>
    </row>
    <row r="7" spans="1:3" ht="14.25">
      <c r="A7" s="294" t="s">
        <v>393</v>
      </c>
      <c r="B7" s="299">
        <v>10348.08</v>
      </c>
      <c r="C7" s="300">
        <v>318.86</v>
      </c>
    </row>
    <row r="8" spans="1:3" ht="14.25">
      <c r="A8" s="294" t="s">
        <v>520</v>
      </c>
      <c r="B8" s="299">
        <v>12871.76</v>
      </c>
      <c r="C8" s="299">
        <v>259.97</v>
      </c>
    </row>
    <row r="9" spans="1:3" ht="14.25">
      <c r="A9" s="294" t="s">
        <v>552</v>
      </c>
      <c r="B9" s="299">
        <v>7.9</v>
      </c>
      <c r="C9" s="301">
        <v>8.7</v>
      </c>
    </row>
    <row r="10" spans="1:3" ht="14.25">
      <c r="A10" s="294" t="s">
        <v>518</v>
      </c>
      <c r="B10" s="299">
        <v>2.8</v>
      </c>
      <c r="C10" s="301">
        <v>2.59056871078729</v>
      </c>
    </row>
    <row r="11" spans="1:3" ht="14.25">
      <c r="A11" s="294" t="s">
        <v>519</v>
      </c>
      <c r="B11" s="299">
        <v>7.4</v>
      </c>
      <c r="C11" s="301">
        <v>8.38868802376749</v>
      </c>
    </row>
    <row r="12" spans="1:3" ht="14.25">
      <c r="A12" s="294" t="s">
        <v>393</v>
      </c>
      <c r="B12" s="299">
        <v>7.9</v>
      </c>
      <c r="C12" s="301">
        <v>8.3</v>
      </c>
    </row>
    <row r="13" spans="1:3" ht="14.25">
      <c r="A13" s="294" t="s">
        <v>520</v>
      </c>
      <c r="B13" s="299">
        <v>9.4</v>
      </c>
      <c r="C13" s="301">
        <v>11.0884512294604</v>
      </c>
    </row>
    <row r="14" spans="1:3" ht="14.25">
      <c r="A14" s="396" t="s">
        <v>553</v>
      </c>
      <c r="B14" s="396"/>
      <c r="C14" s="396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A14:C14"/>
  </mergeCells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2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18.50390625" style="227" customWidth="1"/>
    <col min="2" max="2" width="11.00390625" style="227" customWidth="1"/>
    <col min="3" max="3" width="11.50390625" style="227" customWidth="1"/>
    <col min="4" max="16384" width="9.00390625" style="227" customWidth="1"/>
  </cols>
  <sheetData>
    <row r="1" spans="1:3" ht="14.25" customHeight="1">
      <c r="A1" s="399" t="s">
        <v>466</v>
      </c>
      <c r="B1" s="400"/>
      <c r="C1" s="400"/>
    </row>
    <row r="2" spans="1:3" ht="14.25" customHeight="1">
      <c r="A2" s="401" t="s">
        <v>464</v>
      </c>
      <c r="B2" s="406" t="s">
        <v>603</v>
      </c>
      <c r="C2" s="219" t="s">
        <v>21</v>
      </c>
    </row>
    <row r="3" spans="1:3" ht="14.25" customHeight="1">
      <c r="A3" s="402"/>
      <c r="B3" s="407"/>
      <c r="C3" s="7" t="s">
        <v>76</v>
      </c>
    </row>
    <row r="4" spans="1:3" ht="14.25" customHeight="1">
      <c r="A4" s="231" t="s">
        <v>459</v>
      </c>
      <c r="B4" s="374">
        <v>115.7716866728106</v>
      </c>
      <c r="C4" s="274">
        <v>3.9376980535587194</v>
      </c>
    </row>
    <row r="5" spans="1:3" ht="14.25" customHeight="1">
      <c r="A5" s="232" t="s">
        <v>460</v>
      </c>
      <c r="B5" s="374">
        <v>30.664511212832945</v>
      </c>
      <c r="C5" s="274">
        <v>8.100742405755538</v>
      </c>
    </row>
    <row r="6" spans="1:3" ht="14.25" customHeight="1">
      <c r="A6" s="232" t="s">
        <v>461</v>
      </c>
      <c r="B6" s="374">
        <v>3.01256088949</v>
      </c>
      <c r="C6" s="274">
        <v>7.9229831640877855</v>
      </c>
    </row>
    <row r="7" spans="1:3" ht="14.25" customHeight="1">
      <c r="A7" s="232" t="s">
        <v>462</v>
      </c>
      <c r="B7" s="374">
        <v>21.4314093455354</v>
      </c>
      <c r="C7" s="274">
        <v>6.765063091459803</v>
      </c>
    </row>
    <row r="8" spans="1:3" ht="14.25" customHeight="1">
      <c r="A8" s="233" t="s">
        <v>463</v>
      </c>
      <c r="B8" s="375">
        <v>53.91950522495225</v>
      </c>
      <c r="C8" s="275">
        <v>0.06945036405663974</v>
      </c>
    </row>
    <row r="9" spans="1:3" ht="14.25" customHeight="1">
      <c r="A9" s="228"/>
      <c r="B9" s="229"/>
      <c r="C9" s="230"/>
    </row>
    <row r="10" spans="1:3" ht="14.25" customHeight="1">
      <c r="A10" s="403"/>
      <c r="B10" s="404"/>
      <c r="C10" s="405"/>
    </row>
    <row r="11" spans="1:3" ht="14.25" customHeight="1">
      <c r="A11" s="401" t="s">
        <v>465</v>
      </c>
      <c r="B11" s="408" t="s">
        <v>634</v>
      </c>
      <c r="C11" s="219" t="s">
        <v>21</v>
      </c>
    </row>
    <row r="12" spans="1:3" ht="14.25" customHeight="1">
      <c r="A12" s="402"/>
      <c r="B12" s="407"/>
      <c r="C12" s="7" t="s">
        <v>76</v>
      </c>
    </row>
    <row r="13" spans="1:3" ht="14.25" customHeight="1">
      <c r="A13" s="373" t="s">
        <v>626</v>
      </c>
      <c r="B13" s="377"/>
      <c r="C13" s="378"/>
    </row>
    <row r="14" spans="1:3" ht="14.25" customHeight="1">
      <c r="A14" s="373" t="s">
        <v>627</v>
      </c>
      <c r="B14" s="379">
        <v>2.780553</v>
      </c>
      <c r="C14" s="380">
        <v>-0.4777193170836469</v>
      </c>
    </row>
    <row r="15" spans="1:3" ht="14.25" customHeight="1">
      <c r="A15" s="373" t="s">
        <v>628</v>
      </c>
      <c r="B15" s="379">
        <v>66.58</v>
      </c>
      <c r="C15" s="380">
        <v>1.5248551387618159</v>
      </c>
    </row>
    <row r="16" spans="1:3" ht="14.25" customHeight="1">
      <c r="A16" s="373" t="s">
        <v>629</v>
      </c>
      <c r="B16" s="379">
        <v>0.8756459999999999</v>
      </c>
      <c r="C16" s="380">
        <v>-0.4042311191992831</v>
      </c>
    </row>
    <row r="17" spans="1:3" ht="14.25" customHeight="1">
      <c r="A17" s="373" t="s">
        <v>630</v>
      </c>
      <c r="B17" s="379">
        <v>0.644986</v>
      </c>
      <c r="C17" s="380">
        <v>0.18421870146008157</v>
      </c>
    </row>
    <row r="18" spans="1:3" ht="14.25" customHeight="1">
      <c r="A18" s="373" t="s">
        <v>631</v>
      </c>
      <c r="B18" s="379">
        <v>730.44</v>
      </c>
      <c r="C18" s="381">
        <v>-1.1155033302647777</v>
      </c>
    </row>
    <row r="19" spans="1:3" ht="14.25" customHeight="1">
      <c r="A19" s="373" t="s">
        <v>632</v>
      </c>
      <c r="B19" s="379">
        <v>5.075317791167193</v>
      </c>
      <c r="C19" s="380">
        <v>1.7967817204668668</v>
      </c>
    </row>
    <row r="20" spans="1:3" ht="14.25" customHeight="1">
      <c r="A20" s="376" t="s">
        <v>633</v>
      </c>
      <c r="B20" s="382">
        <v>13.9318</v>
      </c>
      <c r="C20" s="383">
        <v>-31.37859340942314</v>
      </c>
    </row>
    <row r="21" spans="1:3" ht="14.25" customHeight="1">
      <c r="A21" s="373"/>
      <c r="B21" s="379"/>
      <c r="C21" s="380"/>
    </row>
    <row r="22" spans="1:3" ht="31.5" customHeight="1">
      <c r="A22" s="397" t="s">
        <v>635</v>
      </c>
      <c r="B22" s="398"/>
      <c r="C22" s="398"/>
    </row>
  </sheetData>
  <sheetProtection/>
  <mergeCells count="7">
    <mergeCell ref="A22:C22"/>
    <mergeCell ref="A1:C1"/>
    <mergeCell ref="A2:A3"/>
    <mergeCell ref="A10:C10"/>
    <mergeCell ref="B2:B3"/>
    <mergeCell ref="A11:A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F22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20.75390625" style="0" customWidth="1"/>
    <col min="2" max="2" width="16.375" style="1" customWidth="1"/>
    <col min="3" max="3" width="12.50390625" style="0" customWidth="1"/>
    <col min="4" max="240" width="7.875" style="1" customWidth="1"/>
  </cols>
  <sheetData>
    <row r="1" ht="14.25">
      <c r="A1" s="200" t="s">
        <v>34</v>
      </c>
    </row>
    <row r="2" spans="1:2" ht="14.25" customHeight="1">
      <c r="A2" s="21"/>
      <c r="B2" s="22" t="s">
        <v>363</v>
      </c>
    </row>
    <row r="3" spans="1:2" ht="16.5" customHeight="1">
      <c r="A3" s="23"/>
      <c r="B3" s="355" t="s">
        <v>601</v>
      </c>
    </row>
    <row r="4" spans="1:2" ht="23.25" customHeight="1">
      <c r="A4" s="24" t="s">
        <v>36</v>
      </c>
      <c r="B4" s="10">
        <v>8.3</v>
      </c>
    </row>
    <row r="5" spans="1:2" ht="23.25" customHeight="1">
      <c r="A5" s="25" t="s">
        <v>37</v>
      </c>
      <c r="B5" s="10">
        <v>9.73</v>
      </c>
    </row>
    <row r="6" spans="1:2" ht="23.25" customHeight="1">
      <c r="A6" s="25" t="s">
        <v>38</v>
      </c>
      <c r="B6" s="10">
        <v>7.64</v>
      </c>
    </row>
    <row r="7" spans="1:2" ht="23.25" customHeight="1">
      <c r="A7" s="25" t="s">
        <v>39</v>
      </c>
      <c r="B7" s="10">
        <v>-85.22</v>
      </c>
    </row>
    <row r="8" spans="1:2" ht="23.25" customHeight="1">
      <c r="A8" s="25" t="s">
        <v>40</v>
      </c>
      <c r="B8" s="10">
        <v>-1.08</v>
      </c>
    </row>
    <row r="9" spans="1:2" ht="23.25" customHeight="1">
      <c r="A9" s="25" t="s">
        <v>41</v>
      </c>
      <c r="B9" s="10">
        <v>11.23</v>
      </c>
    </row>
    <row r="10" spans="1:2" ht="23.25" customHeight="1">
      <c r="A10" s="26" t="s">
        <v>42</v>
      </c>
      <c r="B10" s="10">
        <v>2.85</v>
      </c>
    </row>
    <row r="11" spans="1:2" ht="23.25" customHeight="1">
      <c r="A11" s="25" t="s">
        <v>43</v>
      </c>
      <c r="B11" s="10">
        <v>6.48</v>
      </c>
    </row>
    <row r="12" spans="1:2" ht="23.25" customHeight="1">
      <c r="A12" s="25" t="s">
        <v>44</v>
      </c>
      <c r="B12" s="10">
        <v>10.26</v>
      </c>
    </row>
    <row r="13" spans="1:2" ht="23.25" customHeight="1">
      <c r="A13" s="25" t="s">
        <v>45</v>
      </c>
      <c r="B13" s="10">
        <v>7.83</v>
      </c>
    </row>
    <row r="14" spans="1:2" ht="20.25" customHeight="1">
      <c r="A14" s="25" t="s">
        <v>46</v>
      </c>
      <c r="B14" s="10">
        <v>-51.33</v>
      </c>
    </row>
    <row r="15" spans="1:2" ht="20.25" customHeight="1">
      <c r="A15" s="25" t="s">
        <v>47</v>
      </c>
      <c r="B15" s="10">
        <v>6.73</v>
      </c>
    </row>
    <row r="16" spans="1:240" ht="20.25" customHeight="1">
      <c r="A16" s="25" t="s">
        <v>48</v>
      </c>
      <c r="B16" s="10">
        <v>17.06</v>
      </c>
      <c r="IA16"/>
      <c r="IB16"/>
      <c r="IC16"/>
      <c r="ID16"/>
      <c r="IE16"/>
      <c r="IF16"/>
    </row>
    <row r="17" spans="1:240" ht="20.25" customHeight="1">
      <c r="A17" s="25" t="s">
        <v>49</v>
      </c>
      <c r="B17" s="10">
        <v>11.984397832776283</v>
      </c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20.25" customHeight="1">
      <c r="A18" s="27" t="s">
        <v>50</v>
      </c>
      <c r="B18" s="28">
        <v>2.9272397574132416</v>
      </c>
      <c r="C18" s="1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24" customHeight="1">
      <c r="A19" s="409"/>
      <c r="B19" s="410"/>
      <c r="C19" s="410"/>
      <c r="HU19"/>
      <c r="HV19"/>
      <c r="HW19"/>
      <c r="HX19"/>
      <c r="HY19"/>
      <c r="HZ19"/>
      <c r="IA19"/>
      <c r="IB19"/>
      <c r="IC19"/>
      <c r="ID19"/>
      <c r="IE19"/>
      <c r="IF19"/>
    </row>
    <row r="20" spans="232:240" ht="20.25" customHeight="1">
      <c r="HX20"/>
      <c r="HY20"/>
      <c r="HZ20"/>
      <c r="IA20"/>
      <c r="IB20"/>
      <c r="IC20"/>
      <c r="ID20"/>
      <c r="IE20"/>
      <c r="IF20"/>
    </row>
    <row r="21" spans="235:240" ht="14.25">
      <c r="IA21"/>
      <c r="IB21"/>
      <c r="IC21"/>
      <c r="ID21"/>
      <c r="IE21"/>
      <c r="IF21"/>
    </row>
    <row r="22" spans="235:240" ht="14.25">
      <c r="IA22"/>
      <c r="IB22"/>
      <c r="IC22"/>
      <c r="ID22"/>
      <c r="IE22"/>
      <c r="IF2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1">
    <mergeCell ref="A19:C19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C33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34.75390625" style="234" customWidth="1"/>
    <col min="2" max="2" width="15.75390625" style="234" customWidth="1"/>
    <col min="3" max="3" width="16.00390625" style="234" customWidth="1"/>
    <col min="4" max="16384" width="9.00390625" style="234" customWidth="1"/>
  </cols>
  <sheetData>
    <row r="1" spans="1:3" ht="14.25" customHeight="1">
      <c r="A1" s="411" t="s">
        <v>521</v>
      </c>
      <c r="B1" s="412"/>
      <c r="C1" s="412"/>
    </row>
    <row r="2" spans="1:3" ht="24" customHeight="1">
      <c r="A2" s="239" t="s">
        <v>492</v>
      </c>
      <c r="B2" s="356" t="s">
        <v>604</v>
      </c>
      <c r="C2" s="357" t="s">
        <v>605</v>
      </c>
    </row>
    <row r="3" spans="1:3" ht="14.25" customHeight="1">
      <c r="A3" s="237" t="s">
        <v>51</v>
      </c>
      <c r="B3" s="268">
        <v>8.3</v>
      </c>
      <c r="C3" s="270">
        <v>100</v>
      </c>
    </row>
    <row r="4" spans="1:3" ht="14.25" customHeight="1">
      <c r="A4" s="238" t="s">
        <v>467</v>
      </c>
      <c r="B4" s="269">
        <v>26.7</v>
      </c>
      <c r="C4" s="266">
        <v>5.837258581084137</v>
      </c>
    </row>
    <row r="5" spans="1:3" ht="14.25" customHeight="1">
      <c r="A5" s="238" t="s">
        <v>468</v>
      </c>
      <c r="B5" s="269">
        <v>9.33</v>
      </c>
      <c r="C5" s="266">
        <v>2.4289349785989836</v>
      </c>
    </row>
    <row r="6" spans="1:3" ht="14.25" customHeight="1">
      <c r="A6" s="238" t="s">
        <v>469</v>
      </c>
      <c r="B6" s="269">
        <v>9</v>
      </c>
      <c r="C6" s="266">
        <v>1.2770608532445067</v>
      </c>
    </row>
    <row r="7" spans="1:3" ht="14.25" customHeight="1">
      <c r="A7" s="238" t="s">
        <v>595</v>
      </c>
      <c r="B7" s="269">
        <v>-6.31</v>
      </c>
      <c r="C7" s="266">
        <v>4.8019434659769145</v>
      </c>
    </row>
    <row r="8" spans="1:3" ht="14.25" customHeight="1">
      <c r="A8" s="238" t="s">
        <v>470</v>
      </c>
      <c r="B8" s="269">
        <v>13.18</v>
      </c>
      <c r="C8" s="266">
        <v>6.858822228667516</v>
      </c>
    </row>
    <row r="9" spans="1:3" ht="14.25" customHeight="1">
      <c r="A9" s="238" t="s">
        <v>471</v>
      </c>
      <c r="B9" s="269">
        <v>4.41</v>
      </c>
      <c r="C9" s="266">
        <v>9.769858879251101</v>
      </c>
    </row>
    <row r="10" spans="1:3" ht="14.25" customHeight="1">
      <c r="A10" s="238" t="s">
        <v>472</v>
      </c>
      <c r="B10" s="269">
        <v>0.45</v>
      </c>
      <c r="C10" s="266">
        <v>2.7978250954085913</v>
      </c>
    </row>
    <row r="11" spans="1:3" ht="14.25" customHeight="1">
      <c r="A11" s="238" t="s">
        <v>473</v>
      </c>
      <c r="B11" s="269">
        <v>0.61</v>
      </c>
      <c r="C11" s="266">
        <v>14.453716182820465</v>
      </c>
    </row>
    <row r="12" spans="1:3" ht="14.25" customHeight="1">
      <c r="A12" s="238" t="s">
        <v>474</v>
      </c>
      <c r="B12" s="269">
        <v>1.74</v>
      </c>
      <c r="C12" s="266">
        <v>11.154751651963931</v>
      </c>
    </row>
    <row r="13" spans="1:3" ht="14.25" customHeight="1">
      <c r="A13" s="238" t="s">
        <v>475</v>
      </c>
      <c r="B13" s="269">
        <v>3.42</v>
      </c>
      <c r="C13" s="266">
        <v>8.804030074697614</v>
      </c>
    </row>
    <row r="14" spans="1:3" ht="14.25" customHeight="1">
      <c r="A14" s="238" t="s">
        <v>476</v>
      </c>
      <c r="B14" s="269">
        <v>15.2</v>
      </c>
      <c r="C14" s="266">
        <v>6.3020522919826485</v>
      </c>
    </row>
    <row r="15" spans="1:3" ht="14.25" customHeight="1">
      <c r="A15" s="238" t="s">
        <v>477</v>
      </c>
      <c r="B15" s="269">
        <v>8.66</v>
      </c>
      <c r="C15" s="266">
        <v>4.365416088754208</v>
      </c>
    </row>
    <row r="16" spans="1:3" ht="14.25" customHeight="1">
      <c r="A16" s="238" t="s">
        <v>478</v>
      </c>
      <c r="B16" s="269">
        <v>6.46</v>
      </c>
      <c r="C16" s="266">
        <v>1.1911236749040357</v>
      </c>
    </row>
    <row r="17" spans="1:3" ht="14.25" customHeight="1">
      <c r="A17" s="238" t="s">
        <v>479</v>
      </c>
      <c r="B17" s="269">
        <v>190.1</v>
      </c>
      <c r="C17" s="266">
        <v>2.2523141350503137</v>
      </c>
    </row>
    <row r="18" spans="1:3" ht="14.25" customHeight="1">
      <c r="A18" s="238" t="s">
        <v>480</v>
      </c>
      <c r="B18" s="269">
        <v>25.1</v>
      </c>
      <c r="C18" s="266">
        <v>1.1238931345410654</v>
      </c>
    </row>
    <row r="19" spans="1:3" ht="14.25" customHeight="1">
      <c r="A19" s="238" t="s">
        <v>481</v>
      </c>
      <c r="B19" s="269">
        <v>3.84</v>
      </c>
      <c r="C19" s="266">
        <v>5.309308628405092</v>
      </c>
    </row>
    <row r="20" spans="1:3" ht="14.25" customHeight="1">
      <c r="A20" s="265" t="s">
        <v>486</v>
      </c>
      <c r="B20" s="266">
        <v>14.766376601059264</v>
      </c>
      <c r="C20" s="266">
        <v>29.733129077530425</v>
      </c>
    </row>
    <row r="21" spans="1:3" ht="14.25" customHeight="1">
      <c r="A21" s="333" t="s">
        <v>487</v>
      </c>
      <c r="B21" s="267">
        <v>4.706554487080112</v>
      </c>
      <c r="C21" s="267">
        <v>40.90314373339996</v>
      </c>
    </row>
    <row r="22" spans="1:3" ht="14.25" customHeight="1">
      <c r="A22" s="246"/>
      <c r="B22" s="236"/>
      <c r="C22" s="235"/>
    </row>
    <row r="23" spans="1:3" ht="14.25" customHeight="1">
      <c r="A23" s="247" t="s">
        <v>493</v>
      </c>
      <c r="B23" s="358" t="s">
        <v>606</v>
      </c>
      <c r="C23" s="358" t="s">
        <v>607</v>
      </c>
    </row>
    <row r="24" spans="1:3" ht="14.25" customHeight="1">
      <c r="A24" s="240" t="s">
        <v>482</v>
      </c>
      <c r="B24" s="241" t="s">
        <v>483</v>
      </c>
      <c r="C24" s="241" t="s">
        <v>483</v>
      </c>
    </row>
    <row r="25" spans="1:3" ht="14.25" customHeight="1">
      <c r="A25" s="242" t="s">
        <v>488</v>
      </c>
      <c r="B25" s="241" t="s">
        <v>483</v>
      </c>
      <c r="C25" s="241" t="s">
        <v>483</v>
      </c>
    </row>
    <row r="26" spans="1:3" ht="14.25" customHeight="1">
      <c r="A26" s="240" t="s">
        <v>484</v>
      </c>
      <c r="B26" s="273">
        <v>95.94650668028297</v>
      </c>
      <c r="C26" s="273">
        <v>96.67034251076234</v>
      </c>
    </row>
    <row r="27" spans="1:3" ht="14.25" customHeight="1">
      <c r="A27" s="244" t="s">
        <v>489</v>
      </c>
      <c r="B27" s="243"/>
      <c r="C27" s="243"/>
    </row>
    <row r="28" spans="1:3" ht="14.25" customHeight="1">
      <c r="A28" s="240" t="s">
        <v>490</v>
      </c>
      <c r="B28" s="241">
        <v>8.294251167638066</v>
      </c>
      <c r="C28" s="241">
        <v>10.669922977385113</v>
      </c>
    </row>
    <row r="29" spans="1:3" ht="14.25" customHeight="1">
      <c r="A29" s="240" t="s">
        <v>485</v>
      </c>
      <c r="B29" s="241">
        <v>-21.452660851364186</v>
      </c>
      <c r="C29" s="241">
        <v>4.445858600570432</v>
      </c>
    </row>
    <row r="30" spans="1:3" ht="14.25" customHeight="1">
      <c r="A30" s="245" t="s">
        <v>491</v>
      </c>
      <c r="B30" s="271">
        <v>-1.9002338887615906</v>
      </c>
      <c r="C30" s="272">
        <v>-1.5625442701808367</v>
      </c>
    </row>
    <row r="31" ht="13.5">
      <c r="A31" s="234" t="s">
        <v>78</v>
      </c>
    </row>
    <row r="33" ht="13.5">
      <c r="A33" s="234" t="s">
        <v>78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Z53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1" customWidth="1"/>
    <col min="5" max="5" width="8.50390625" style="0" customWidth="1"/>
    <col min="6" max="234" width="7.875" style="1" customWidth="1"/>
  </cols>
  <sheetData>
    <row r="1" spans="1:3" ht="14.25">
      <c r="A1" s="413" t="s">
        <v>53</v>
      </c>
      <c r="B1" s="413"/>
      <c r="C1" s="413"/>
    </row>
    <row r="2" spans="1:3" ht="25.5" customHeight="1">
      <c r="A2" s="414"/>
      <c r="B2" s="354" t="s">
        <v>601</v>
      </c>
      <c r="C2" s="35" t="s">
        <v>54</v>
      </c>
    </row>
    <row r="3" spans="1:3" ht="13.5" customHeight="1">
      <c r="A3" s="415"/>
      <c r="B3" s="36" t="s">
        <v>55</v>
      </c>
      <c r="C3" s="36" t="s">
        <v>56</v>
      </c>
    </row>
    <row r="4" spans="1:234" ht="14.25">
      <c r="A4" s="26" t="s">
        <v>57</v>
      </c>
      <c r="B4" s="32">
        <v>31.925591999999998</v>
      </c>
      <c r="C4" s="30">
        <v>18.266025869940222</v>
      </c>
      <c r="HV4"/>
      <c r="HW4"/>
      <c r="HX4"/>
      <c r="HY4"/>
      <c r="HZ4"/>
    </row>
    <row r="5" spans="1:234" ht="14.25">
      <c r="A5" s="26" t="s">
        <v>58</v>
      </c>
      <c r="B5" s="33">
        <v>2.5978</v>
      </c>
      <c r="C5" s="10">
        <v>8.039093366604291</v>
      </c>
      <c r="HV5"/>
      <c r="HW5"/>
      <c r="HX5"/>
      <c r="HY5"/>
      <c r="HZ5"/>
    </row>
    <row r="6" spans="1:234" ht="14.25">
      <c r="A6" s="26" t="s">
        <v>59</v>
      </c>
      <c r="B6" s="33">
        <v>11.2371</v>
      </c>
      <c r="C6" s="10">
        <v>7.708307373788699</v>
      </c>
      <c r="HV6"/>
      <c r="HW6"/>
      <c r="HX6"/>
      <c r="HY6"/>
      <c r="HZ6"/>
    </row>
    <row r="7" spans="1:234" ht="14.25">
      <c r="A7" s="26" t="s">
        <v>60</v>
      </c>
      <c r="B7" s="33">
        <v>1157.22</v>
      </c>
      <c r="C7" s="10">
        <v>5.977379916662855</v>
      </c>
      <c r="HV7"/>
      <c r="HW7"/>
      <c r="HX7"/>
      <c r="HY7"/>
      <c r="HZ7"/>
    </row>
    <row r="8" spans="1:234" ht="14.25">
      <c r="A8" s="26" t="s">
        <v>61</v>
      </c>
      <c r="B8" s="33">
        <v>0.11729300000000001</v>
      </c>
      <c r="C8" s="10">
        <v>17.169971529893616</v>
      </c>
      <c r="HV8"/>
      <c r="HW8"/>
      <c r="HX8"/>
      <c r="HY8"/>
      <c r="HZ8"/>
    </row>
    <row r="9" spans="1:234" ht="14.25">
      <c r="A9" s="26" t="s">
        <v>62</v>
      </c>
      <c r="B9" s="33">
        <v>0.257905</v>
      </c>
      <c r="C9" s="10">
        <v>-30.832276214970932</v>
      </c>
      <c r="HV9"/>
      <c r="HW9"/>
      <c r="HX9"/>
      <c r="HY9"/>
      <c r="HZ9"/>
    </row>
    <row r="10" spans="1:234" ht="14.25">
      <c r="A10" s="26" t="s">
        <v>63</v>
      </c>
      <c r="B10" s="33">
        <v>18.1114</v>
      </c>
      <c r="C10" s="10">
        <v>-9.819952598139778</v>
      </c>
      <c r="HV10"/>
      <c r="HW10"/>
      <c r="HX10"/>
      <c r="HY10"/>
      <c r="HZ10"/>
    </row>
    <row r="11" spans="1:234" ht="14.25">
      <c r="A11" s="26" t="s">
        <v>64</v>
      </c>
      <c r="B11" s="33">
        <v>116.17141799999999</v>
      </c>
      <c r="C11" s="10">
        <v>-30.858779599685846</v>
      </c>
      <c r="HV11"/>
      <c r="HW11"/>
      <c r="HX11"/>
      <c r="HY11"/>
      <c r="HZ11"/>
    </row>
    <row r="12" spans="1:234" ht="14.25">
      <c r="A12" s="26" t="s">
        <v>65</v>
      </c>
      <c r="B12" s="33">
        <v>636.3752139999999</v>
      </c>
      <c r="C12" s="10">
        <v>-10.28017482580374</v>
      </c>
      <c r="HV12"/>
      <c r="HW12"/>
      <c r="HX12"/>
      <c r="HY12"/>
      <c r="HZ12"/>
    </row>
    <row r="13" spans="1:234" ht="14.25">
      <c r="A13" s="26" t="s">
        <v>66</v>
      </c>
      <c r="B13" s="33">
        <v>67.2935</v>
      </c>
      <c r="C13" s="10">
        <v>25.700244139804113</v>
      </c>
      <c r="HV13"/>
      <c r="HW13"/>
      <c r="HX13"/>
      <c r="HY13"/>
      <c r="HZ13"/>
    </row>
    <row r="14" spans="1:234" ht="14.25">
      <c r="A14" s="26" t="s">
        <v>67</v>
      </c>
      <c r="B14" s="33">
        <v>295.4946</v>
      </c>
      <c r="C14" s="10">
        <v>18.428515061637057</v>
      </c>
      <c r="HV14"/>
      <c r="HW14"/>
      <c r="HX14"/>
      <c r="HY14"/>
      <c r="HZ14"/>
    </row>
    <row r="15" spans="1:234" ht="14.25">
      <c r="A15" s="26" t="s">
        <v>68</v>
      </c>
      <c r="B15" s="33">
        <v>15.2729</v>
      </c>
      <c r="C15" s="10">
        <v>-51.29923758079379</v>
      </c>
      <c r="HV15"/>
      <c r="HW15"/>
      <c r="HX15"/>
      <c r="HY15"/>
      <c r="HZ15"/>
    </row>
    <row r="16" spans="1:234" ht="14.25">
      <c r="A16" s="26" t="s">
        <v>69</v>
      </c>
      <c r="B16" s="33">
        <v>314.0574</v>
      </c>
      <c r="C16" s="10">
        <v>8.645644002161461</v>
      </c>
      <c r="HV16"/>
      <c r="HW16"/>
      <c r="HX16"/>
      <c r="HY16"/>
      <c r="HZ16"/>
    </row>
    <row r="17" spans="1:234" ht="14.25">
      <c r="A17" s="26" t="s">
        <v>70</v>
      </c>
      <c r="B17" s="33">
        <v>430.110239</v>
      </c>
      <c r="C17" s="10">
        <v>3.2735170362430495</v>
      </c>
      <c r="HV17"/>
      <c r="HW17"/>
      <c r="HX17"/>
      <c r="HY17"/>
      <c r="HZ17"/>
    </row>
    <row r="18" spans="1:234" ht="14.25">
      <c r="A18" s="26" t="s">
        <v>71</v>
      </c>
      <c r="B18" s="33">
        <v>11.9125</v>
      </c>
      <c r="C18" s="10">
        <v>-12.23643302341344</v>
      </c>
      <c r="HV18"/>
      <c r="HW18"/>
      <c r="HX18"/>
      <c r="HY18"/>
      <c r="HZ18"/>
    </row>
    <row r="19" spans="1:234" ht="14.25">
      <c r="A19" s="26" t="s">
        <v>72</v>
      </c>
      <c r="B19" s="33">
        <v>409.066146</v>
      </c>
      <c r="C19" s="10">
        <v>-6.1363702906548525</v>
      </c>
      <c r="HV19"/>
      <c r="HW19"/>
      <c r="HX19"/>
      <c r="HY19"/>
      <c r="HZ19"/>
    </row>
    <row r="20" spans="1:234" ht="14.25">
      <c r="A20" s="26" t="s">
        <v>73</v>
      </c>
      <c r="B20" s="33">
        <v>1.356</v>
      </c>
      <c r="C20" s="10">
        <v>-28.941990253104848</v>
      </c>
      <c r="HV20"/>
      <c r="HW20"/>
      <c r="HX20"/>
      <c r="HY20"/>
      <c r="HZ20"/>
    </row>
    <row r="21" spans="1:234" ht="14.25">
      <c r="A21" s="26" t="s">
        <v>74</v>
      </c>
      <c r="B21" s="33">
        <v>13.3965</v>
      </c>
      <c r="C21" s="10">
        <v>11.990082108504936</v>
      </c>
      <c r="HV21"/>
      <c r="HW21"/>
      <c r="HX21"/>
      <c r="HY21"/>
      <c r="HZ21"/>
    </row>
    <row r="22" spans="1:234" ht="14.25">
      <c r="A22" s="27" t="s">
        <v>75</v>
      </c>
      <c r="B22" s="37">
        <v>4597.66</v>
      </c>
      <c r="C22" s="28">
        <v>14.618276460381722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C17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1" max="1" width="27.625" style="234" customWidth="1"/>
    <col min="2" max="16384" width="9.00390625" style="234" customWidth="1"/>
  </cols>
  <sheetData>
    <row r="1" spans="1:3" ht="14.25" customHeight="1">
      <c r="A1" s="416" t="s">
        <v>522</v>
      </c>
      <c r="B1" s="417"/>
      <c r="C1" s="417"/>
    </row>
    <row r="2" spans="1:3" ht="14.25" customHeight="1">
      <c r="A2" s="418"/>
      <c r="B2" s="420" t="s">
        <v>608</v>
      </c>
      <c r="C2" s="248" t="s">
        <v>21</v>
      </c>
    </row>
    <row r="3" spans="1:3" ht="14.25" customHeight="1">
      <c r="A3" s="419"/>
      <c r="B3" s="421"/>
      <c r="C3" s="250" t="s">
        <v>76</v>
      </c>
    </row>
    <row r="4" spans="1:3" ht="14.25" customHeight="1">
      <c r="A4" s="249" t="s">
        <v>494</v>
      </c>
      <c r="B4" s="278">
        <v>483</v>
      </c>
      <c r="C4" s="279">
        <v>-8</v>
      </c>
    </row>
    <row r="5" spans="1:3" ht="14.25" customHeight="1">
      <c r="A5" s="249" t="s">
        <v>495</v>
      </c>
      <c r="B5" s="278">
        <v>54</v>
      </c>
      <c r="C5" s="279">
        <v>-8.5</v>
      </c>
    </row>
    <row r="6" spans="1:3" ht="29.25" customHeight="1">
      <c r="A6" s="249" t="s">
        <v>525</v>
      </c>
      <c r="B6" s="280">
        <v>11.18</v>
      </c>
      <c r="C6" s="370" t="s">
        <v>625</v>
      </c>
    </row>
    <row r="7" spans="1:3" ht="14.25" customHeight="1">
      <c r="A7" s="249" t="s">
        <v>496</v>
      </c>
      <c r="B7" s="280">
        <v>784.6</v>
      </c>
      <c r="C7" s="279">
        <v>0.3</v>
      </c>
    </row>
    <row r="8" spans="1:3" ht="14.25" customHeight="1">
      <c r="A8" s="249" t="s">
        <v>497</v>
      </c>
      <c r="B8" s="280">
        <v>687.9</v>
      </c>
      <c r="C8" s="279">
        <v>0.1</v>
      </c>
    </row>
    <row r="9" spans="1:3" ht="14.25" customHeight="1">
      <c r="A9" s="249" t="s">
        <v>498</v>
      </c>
      <c r="B9" s="273">
        <v>87.68</v>
      </c>
      <c r="C9" s="291">
        <v>-0.2</v>
      </c>
    </row>
    <row r="10" spans="1:3" ht="14.25" customHeight="1">
      <c r="A10" s="249" t="s">
        <v>499</v>
      </c>
      <c r="B10" s="280">
        <v>707.9</v>
      </c>
      <c r="C10" s="279">
        <v>4.9</v>
      </c>
    </row>
    <row r="11" spans="1:3" ht="14.25" customHeight="1">
      <c r="A11" s="238" t="s">
        <v>504</v>
      </c>
      <c r="B11" s="280">
        <v>287.8</v>
      </c>
      <c r="C11" s="279">
        <v>6.7</v>
      </c>
    </row>
    <row r="12" spans="1:3" ht="14.25" customHeight="1">
      <c r="A12" s="249" t="s">
        <v>500</v>
      </c>
      <c r="B12" s="280">
        <v>401.1</v>
      </c>
      <c r="C12" s="279">
        <v>-3.3</v>
      </c>
    </row>
    <row r="13" spans="1:3" ht="14.25" customHeight="1">
      <c r="A13" s="249" t="s">
        <v>501</v>
      </c>
      <c r="B13" s="280">
        <v>42.6</v>
      </c>
      <c r="C13" s="279">
        <v>91.9</v>
      </c>
    </row>
    <row r="14" spans="1:3" ht="14.25" customHeight="1">
      <c r="A14" s="249" t="s">
        <v>502</v>
      </c>
      <c r="B14" s="280">
        <v>27.6</v>
      </c>
      <c r="C14" s="279">
        <v>-0.4</v>
      </c>
    </row>
    <row r="15" spans="1:3" ht="14.25" customHeight="1">
      <c r="A15" s="276" t="s">
        <v>524</v>
      </c>
      <c r="B15" s="280">
        <v>1</v>
      </c>
      <c r="C15" s="279">
        <v>-84.4</v>
      </c>
    </row>
    <row r="16" spans="1:3" ht="14.25" customHeight="1">
      <c r="A16" s="249" t="s">
        <v>637</v>
      </c>
      <c r="B16" s="280">
        <v>76.4</v>
      </c>
      <c r="C16" s="279">
        <v>18.4</v>
      </c>
    </row>
    <row r="17" spans="1:3" ht="14.25" customHeight="1">
      <c r="A17" s="348" t="s">
        <v>597</v>
      </c>
      <c r="B17" s="281">
        <v>7.5</v>
      </c>
      <c r="C17" s="282">
        <v>-2.6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ezstjj</Company>
  <TotalTime>1298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Administrator</cp:lastModifiedBy>
  <cp:lastPrinted>2018-10-25T08:40:18Z</cp:lastPrinted>
  <dcterms:created xsi:type="dcterms:W3CDTF">2004-03-08T06:18:38Z</dcterms:created>
  <dcterms:modified xsi:type="dcterms:W3CDTF">2023-04-28T07:16:48Z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